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77" documentId="120_S{2AC9BD13-BADA-5192-A53E-5A8FF88502F6}" xr6:coauthVersionLast="47" xr6:coauthVersionMax="47" xr10:uidLastSave="{944AC6A6-A772-4304-97E2-87D8B9C83CC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3" i="9"/>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21" i="1"/>
  <c r="G21" i="1"/>
  <c r="I21" i="1"/>
  <c r="J21" i="1"/>
  <c r="L21" i="1"/>
  <c r="B22" i="1"/>
  <c r="G22" i="1"/>
  <c r="I22" i="1"/>
  <c r="J22" i="1"/>
  <c r="L22" i="1"/>
  <c r="B23" i="1"/>
  <c r="G23" i="1"/>
  <c r="I23" i="1"/>
  <c r="J23" i="1"/>
  <c r="L23"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B4" i="2"/>
  <c r="G4" i="2"/>
  <c r="I4" i="2"/>
  <c r="J4" i="2"/>
  <c r="L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<sst xmlns="http://schemas.openxmlformats.org/spreadsheetml/2006/main" count="180285" uniqueCount="39126">
  <si>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</si>
  <si>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</si>
  <si>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</si>
  <si>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</si>
  <si>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</si>
  <si>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</si>
  <si>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</si>
  <si>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</si>
  <si>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</si>
  <si>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</si>
  <si>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</si>
  <si>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</si>
  <si>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</si>
  <si>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</si>
  <si>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</si>
  <si>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</si>
  <si>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</si>
  <si>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</si>
  <si>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</si>
  <si>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</si>
  <si>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</si>
  <si>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</si>
  <si>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</si>
  <si>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</si>
  <si>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</si>
  <si>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</si>
  <si>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</si>
  <si>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</si>
  <si>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</si>
  <si>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</si>
  <si>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</si>
  <si>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</si>
  <si>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</si>
  <si>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</si>
  <si>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</si>
  <si>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</si>
  <si>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</si>
  <si>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</si>
  <si>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</si>
  <si>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</si>
  <si>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</si>
  <si>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</si>
  <si>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</si>
  <si>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</si>
  <si>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</si>
  <si>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</si>
  <si>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</si>
  <si>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</si>
  <si>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</si>
  <si>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</si>
  <si>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</si>
  <si>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</si>
  <si>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</si>
  <si>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</si>
  <si>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</si>
  <si>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</si>
  <si>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</si>
  <si>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</si>
  <si>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</si>
  <si>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</si>
  <si>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</si>
  <si>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</si>
  <si>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</si>
  <si>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</si>
  <si>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</si>
  <si>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</si>
  <si>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</si>
  <si>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</si>
  <si>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</si>
  <si>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</si>
  <si>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</si>
  <si>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</si>
  <si>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</si>
  <si>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</si>
  <si>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</si>
  <si>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</si>
  <si>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</si>
  <si>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</si>
  <si>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</si>
  <si>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</si>
  <si>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</si>
  <si>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</si>
  <si>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</si>
  <si>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</si>
  <si>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</si>
  <si>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</si>
  <si>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</si>
  <si>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</si>
  <si>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</si>
  <si>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</si>
  <si>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</si>
  <si>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</si>
  <si>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</si>
  <si>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</si>
  <si>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</si>
  <si>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</si>
  <si>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</si>
  <si>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</si>
  <si>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</si>
  <si>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</si>
  <si>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</si>
  <si>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</si>
  <si>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</si>
  <si>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</si>
  <si>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</si>
  <si>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</si>
  <si>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</si>
  <si>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</si>
  <si>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</si>
  <si>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</si>
  <si>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</si>
  <si>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</si>
  <si>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</si>
  <si>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</si>
  <si>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</si>
  <si>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</si>
  <si>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</si>
  <si>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</si>
  <si>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</si>
  <si>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</si>
  <si>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</si>
  <si>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</si>
  <si>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</si>
  <si>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</si>
  <si>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</si>
  <si>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</si>
  <si>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</si>
  <si>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</si>
  <si>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</si>
  <si>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</si>
  <si>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</si>
  <si>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</si>
  <si>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</si>
  <si>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</si>
  <si>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</si>
  <si>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</si>
  <si>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</si>
  <si>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</si>
  <si>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</si>
  <si>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</si>
  <si>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</si>
  <si>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</si>
  <si>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</si>
  <si>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</si>
  <si>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</si>
  <si>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</si>
  <si>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</si>
  <si>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</si>
  <si>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</si>
  <si>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</si>
  <si>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</si>
  <si>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</si>
  <si>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</si>
  <si>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</si>
  <si>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</si>
  <si>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</si>
  <si>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</si>
  <si>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</si>
  <si>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</si>
  <si>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</si>
  <si>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</si>
  <si>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</si>
  <si>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</si>
  <si>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</si>
  <si>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</si>
  <si>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</si>
  <si>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</si>
  <si>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</si>
  <si>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</si>
  <si>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</si>
  <si>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</si>
  <si>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</si>
  <si>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</si>
  <si>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</si>
  <si>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</si>
  <si>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</si>
  <si>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</si>
  <si>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</si>
  <si>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</si>
  <si>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</si>
  <si>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</si>
  <si>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</si>
  <si>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</si>
  <si>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</si>
  <si>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</si>
  <si>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</si>
  <si>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</si>
  <si>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</si>
  <si>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</si>
  <si>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</si>
  <si>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</si>
  <si>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</si>
  <si>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</si>
  <si>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</si>
  <si>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</si>
  <si>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</si>
  <si>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</si>
  <si>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</si>
  <si>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</si>
  <si>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</si>
  <si>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</si>
  <si>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</si>
  <si>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</si>
  <si>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</si>
  <si>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</si>
  <si>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</si>
  <si>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</si>
  <si>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</si>
  <si>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</si>
  <si>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</si>
  <si>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</si>
  <si>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</si>
  <si>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</si>
  <si>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</si>
  <si>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</si>
  <si>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</si>
  <si>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</si>
  <si>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</si>
  <si>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</si>
  <si>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</si>
  <si>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</si>
  <si>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</si>
  <si>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</si>
  <si>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</si>
  <si>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</si>
  <si>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</si>
  <si>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</si>
  <si>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</si>
  <si>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</si>
  <si>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</si>
  <si>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</si>
  <si>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</si>
  <si>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</si>
  <si>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</si>
  <si>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</si>
  <si>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</si>
  <si>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</si>
  <si>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</si>
  <si>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</si>
  <si>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</si>
  <si>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</si>
  <si>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</si>
  <si>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</si>
  <si>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</si>
  <si>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</si>
  <si>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</si>
  <si>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</si>
  <si>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</si>
  <si>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</si>
  <si>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</si>
  <si>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</si>
  <si>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</si>
  <si>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</si>
  <si>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</si>
  <si>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</si>
  <si>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</si>
  <si>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</si>
  <si>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</si>
  <si>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</si>
  <si>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</si>
  <si>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</si>
  <si>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</si>
  <si>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</si>
  <si>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</si>
  <si>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</si>
  <si>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</si>
  <si>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</si>
  <si>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</si>
  <si>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</si>
  <si>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</si>
  <si>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</si>
  <si>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</si>
  <si>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</si>
  <si>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</si>
  <si>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</si>
  <si>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</si>
  <si>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</si>
  <si>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</si>
  <si>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</si>
  <si>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</si>
  <si>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</si>
  <si>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</si>
  <si>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</si>
  <si>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</si>
  <si>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</si>
  <si>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</si>
  <si>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</si>
  <si>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</si>
  <si>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</si>
  <si>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</si>
  <si>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</si>
  <si>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</si>
  <si>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</si>
  <si>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</si>
  <si>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</si>
  <si>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</si>
  <si>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</si>
  <si>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</si>
  <si>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</si>
  <si>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</si>
  <si>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</si>
  <si>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</si>
  <si>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</si>
  <si>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</si>
  <si>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</si>
  <si>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</si>
  <si>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</si>
  <si>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</si>
  <si>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</si>
  <si>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</si>
  <si>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</si>
  <si>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</si>
  <si>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</si>
  <si>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</si>
  <si>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</si>
  <si>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</si>
  <si>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</si>
  <si>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</si>
  <si>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</si>
  <si>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</si>
  <si>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</si>
  <si>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</si>
  <si>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</si>
  <si>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</si>
  <si>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</si>
  <si>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</si>
  <si>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</si>
  <si>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</si>
  <si>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</si>
  <si>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</si>
  <si>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</si>
  <si>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</si>
  <si>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</si>
  <si>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</si>
  <si>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</si>
  <si>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</si>
  <si>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</si>
  <si>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</si>
  <si>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</si>
  <si>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</si>
  <si>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</si>
  <si>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</si>
  <si>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</si>
  <si>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</si>
  <si>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</si>
  <si>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</si>
  <si>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</si>
  <si>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</si>
  <si>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</si>
  <si>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</si>
  <si>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</si>
  <si>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</si>
  <si>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</si>
  <si>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</si>
  <si>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</si>
  <si>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</si>
  <si>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</si>
  <si>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</si>
  <si>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</si>
  <si>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</si>
  <si>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</si>
  <si>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</si>
  <si>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</si>
  <si>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</si>
  <si>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</si>
  <si>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</si>
  <si>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</si>
  <si>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</si>
  <si>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</si>
  <si>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</si>
  <si>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</si>
  <si>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</si>
  <si>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</si>
  <si>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</si>
  <si>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</si>
  <si>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</si>
  <si>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</si>
  <si>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</si>
  <si>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</si>
  <si>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</si>
  <si>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</si>
  <si>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</si>
  <si>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</si>
  <si>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</si>
  <si>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</si>
  <si>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</si>
  <si>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</si>
  <si>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</si>
  <si>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</si>
  <si>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</si>
  <si>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</si>
  <si>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</si>
  <si>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</si>
  <si>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</si>
  <si>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</si>
  <si>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</si>
  <si>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</si>
  <si>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</si>
  <si>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</si>
  <si>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</si>
  <si>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</si>
  <si>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</si>
  <si>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</si>
  <si>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</si>
  <si>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</si>
  <si>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</si>
  <si>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</si>
  <si>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</si>
  <si>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</si>
  <si>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</si>
  <si>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</si>
  <si>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</si>
  <si>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</si>
  <si>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</si>
  <si>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</si>
  <si>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</si>
  <si>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</si>
  <si>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</si>
  <si>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</si>
  <si>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</si>
  <si>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</si>
  <si>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</si>
  <si>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</si>
  <si>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</si>
  <si>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</si>
  <si>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</si>
  <si>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</si>
  <si>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</si>
  <si>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</si>
  <si>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</si>
  <si>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</si>
  <si>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</si>
  <si>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</si>
  <si>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</si>
  <si>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</si>
  <si>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</si>
  <si>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</si>
  <si>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</si>
  <si>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</si>
  <si>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</si>
  <si>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</si>
  <si>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</si>
  <si>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</si>
  <si>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</si>
  <si>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</si>
  <si>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</si>
  <si>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</si>
  <si>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</si>
  <si>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</si>
  <si>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</si>
  <si>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</si>
  <si>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</si>
  <si>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</si>
  <si>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</si>
  <si>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</si>
  <si>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</si>
  <si>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</si>
  <si>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</si>
  <si>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</si>
  <si>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</si>
  <si>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</si>
  <si>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</si>
  <si>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</si>
  <si>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</si>
  <si>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</si>
  <si>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</si>
  <si>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</si>
  <si>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</si>
  <si>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</si>
  <si>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</si>
  <si>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</si>
  <si>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</si>
  <si>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</si>
  <si>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</si>
  <si>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</si>
  <si>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</si>
  <si>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</si>
  <si>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</si>
  <si>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</si>
  <si>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</si>
  <si>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</si>
  <si>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</si>
  <si>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</si>
  <si>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</si>
  <si>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</si>
  <si>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</si>
  <si>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</si>
  <si>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</si>
  <si>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</si>
  <si>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</si>
  <si>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</si>
  <si>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</si>
  <si>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</si>
  <si>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</si>
  <si>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</si>
  <si>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</si>
  <si>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</si>
  <si>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</si>
  <si>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</si>
  <si>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</si>
  <si>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</si>
  <si>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</si>
  <si>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</si>
  <si>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</si>
  <si>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</si>
  <si>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</si>
  <si>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</si>
  <si>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</si>
  <si>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</si>
  <si>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</si>
  <si>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</si>
  <si>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</si>
  <si>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</si>
  <si>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</si>
  <si>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</si>
  <si>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</si>
  <si>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</si>
  <si>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</si>
  <si>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</si>
  <si>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</si>
  <si>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</si>
  <si>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</si>
  <si>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</si>
  <si>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</si>
  <si>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</si>
  <si>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</si>
  <si>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</si>
  <si>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</si>
  <si>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</si>
  <si>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</si>
  <si>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</si>
  <si>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</si>
  <si>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</si>
  <si>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</si>
  <si>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</si>
  <si>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</si>
  <si>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</si>
  <si>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</si>
  <si>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</si>
  <si>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</si>
  <si>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</si>
  <si>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</si>
  <si>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</si>
  <si>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</si>
  <si>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</si>
  <si>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</si>
  <si>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</si>
  <si>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</si>
  <si>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</si>
  <si>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</si>
  <si>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</si>
  <si>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</si>
  <si>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</si>
  <si>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</si>
  <si>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</si>
  <si>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</si>
  <si>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</si>
  <si>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</si>
  <si>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</si>
  <si>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</si>
  <si>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</si>
  <si>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</si>
  <si>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</si>
  <si>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</si>
  <si>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</si>
  <si>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</si>
  <si>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</si>
  <si>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</si>
  <si>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</si>
  <si>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</si>
  <si>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</si>
  <si>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</si>
  <si>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</si>
  <si>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</si>
  <si>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</si>
  <si>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</si>
  <si>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</si>
  <si>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</si>
  <si>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</si>
  <si>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</si>
  <si>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</si>
  <si>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</si>
  <si>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</si>
  <si>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</si>
  <si>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</si>
  <si>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</si>
  <si>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</si>
  <si>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</si>
  <si>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</si>
  <si>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</si>
  <si>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</si>
  <si>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</si>
  <si>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</si>
  <si>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</si>
  <si>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</si>
  <si>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</si>
  <si>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</si>
  <si>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</si>
  <si>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</si>
  <si>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</si>
  <si>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</si>
  <si>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</si>
  <si>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</si>
  <si>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</si>
  <si>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</si>
  <si>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</si>
  <si>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</si>
  <si>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</si>
  <si>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</si>
  <si>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</si>
  <si>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</si>
  <si>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</si>
  <si>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</si>
  <si>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</si>
  <si>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</si>
  <si>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</si>
  <si>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</si>
  <si>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</si>
  <si>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</si>
  <si>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</si>
  <si>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</si>
  <si>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</si>
  <si>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</si>
  <si>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</si>
  <si>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</si>
  <si>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</si>
  <si>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</si>
  <si>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</si>
  <si>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</si>
  <si>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</si>
  <si>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</si>
  <si>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</si>
  <si>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</si>
  <si>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</si>
  <si>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</si>
  <si>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</si>
  <si>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</si>
  <si>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</si>
  <si>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</si>
  <si>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</si>
  <si>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</si>
  <si>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</si>
  <si>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</si>
  <si>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</si>
  <si>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</si>
  <si>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</si>
  <si>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</si>
  <si>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</si>
  <si>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</si>
  <si>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</si>
  <si>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</si>
  <si>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</si>
  <si>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</si>
  <si>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</si>
  <si>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</si>
  <si>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</si>
  <si>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</si>
  <si>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</si>
  <si>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</si>
  <si>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</si>
  <si>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</si>
  <si>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</si>
  <si>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</si>
  <si>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</si>
  <si>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</si>
  <si>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</si>
  <si>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</si>
  <si>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</si>
  <si>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</si>
  <si>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</si>
  <si>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</si>
  <si>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</si>
  <si>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</si>
  <si>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</si>
  <si>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</si>
  <si>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</si>
  <si>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</si>
  <si>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</si>
  <si>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</si>
  <si>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</si>
  <si>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</si>
  <si>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</si>
  <si>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</si>
  <si>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</si>
  <si>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</si>
  <si>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</si>
  <si>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</si>
  <si>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</si>
  <si>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</si>
  <si>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</si>
  <si>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</si>
  <si>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</si>
  <si>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</si>
  <si>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</si>
  <si>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</si>
  <si>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</si>
  <si>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</si>
  <si>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</si>
  <si>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</si>
  <si>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</si>
  <si>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</si>
  <si>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</si>
  <si>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</si>
  <si>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</si>
  <si>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</si>
  <si>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</si>
  <si>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</si>
  <si>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</si>
  <si>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</si>
  <si>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</si>
  <si>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</si>
  <si>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</si>
  <si>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</si>
  <si>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</si>
  <si>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</si>
  <si>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</si>
  <si>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</si>
  <si>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</si>
  <si>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</si>
  <si>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</si>
  <si>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</si>
  <si>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</si>
  <si>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</si>
  <si>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</si>
  <si>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</si>
  <si>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</si>
  <si>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</si>
  <si>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</si>
  <si>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</si>
  <si>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</si>
  <si>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</si>
  <si>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</si>
  <si>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</si>
  <si>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</si>
  <si>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</si>
  <si>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</si>
  <si>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</si>
  <si>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</si>
  <si>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</si>
  <si>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</si>
  <si>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</si>
  <si>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</si>
  <si>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</si>
  <si>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</si>
  <si>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</si>
  <si>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</si>
  <si>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</si>
  <si>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</si>
  <si>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</si>
  <si>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</si>
  <si>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</si>
  <si>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</si>
  <si>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</si>
  <si>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</si>
  <si>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</si>
  <si>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</si>
  <si>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</si>
  <si>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</si>
  <si>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</si>
  <si>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</si>
  <si>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</si>
  <si>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</si>
  <si>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</si>
  <si>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</si>
  <si>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</si>
  <si>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</si>
  <si>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</si>
  <si>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</si>
  <si>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</si>
  <si>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</si>
  <si>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</si>
  <si>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</si>
  <si>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</si>
  <si>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</si>
  <si>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</si>
  <si>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</si>
  <si>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</si>
  <si>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</si>
  <si>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</si>
  <si>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</si>
  <si>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</si>
  <si>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</si>
  <si>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</si>
  <si>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</si>
  <si>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</si>
  <si>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</si>
  <si>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</si>
  <si>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</si>
  <si>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</si>
  <si>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</si>
  <si>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</si>
  <si>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</si>
  <si>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</si>
  <si>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</si>
  <si>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</si>
  <si>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</si>
  <si>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</si>
  <si>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</si>
  <si>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</si>
  <si>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</si>
  <si>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</si>
  <si>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</si>
  <si>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</si>
  <si>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</si>
  <si>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</si>
  <si>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</si>
  <si>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</si>
  <si>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</si>
  <si>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</si>
  <si>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</si>
  <si>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</si>
  <si>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</si>
  <si>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</si>
  <si>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</si>
  <si>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</si>
  <si>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</si>
  <si>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</si>
  <si>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</si>
  <si>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</si>
  <si>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</si>
  <si>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</si>
  <si>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</si>
  <si>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</si>
  <si>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</si>
  <si>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</si>
  <si>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</si>
  <si>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</si>
  <si>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</si>
  <si>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</si>
  <si>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</si>
  <si>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</si>
  <si>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</si>
  <si>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</si>
  <si>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</si>
  <si>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</si>
  <si>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</si>
  <si>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</si>
  <si>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</si>
  <si>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</si>
  <si>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</si>
  <si>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</si>
  <si>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</si>
  <si>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</si>
  <si>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</si>
  <si>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</si>
  <si>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</si>
  <si>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</si>
  <si>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</si>
  <si>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</si>
  <si>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</si>
  <si>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</si>
  <si>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</si>
  <si>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</si>
  <si>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</si>
  <si>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</si>
  <si>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</si>
  <si>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</si>
  <si>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</si>
  <si>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</si>
  <si>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</si>
  <si>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</si>
  <si>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</si>
  <si>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</si>
  <si>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</si>
  <si>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</si>
  <si>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</si>
  <si>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</si>
  <si>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</si>
  <si>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</si>
  <si>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</si>
  <si>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</si>
  <si>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</si>
  <si>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</si>
  <si>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</si>
  <si>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</si>
  <si>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</si>
  <si>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</si>
  <si>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</si>
  <si>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</si>
  <si>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</si>
  <si>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</si>
  <si>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</si>
  <si>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</si>
  <si>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</si>
  <si>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</si>
  <si>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</si>
  <si>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</si>
  <si>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</si>
  <si>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</si>
  <si>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</si>
  <si>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</si>
  <si>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</si>
  <si>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</si>
  <si>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</si>
  <si>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</si>
  <si>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</si>
  <si>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</si>
  <si>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</si>
  <si>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</si>
  <si>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</si>
  <si>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</si>
  <si>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</si>
  <si>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</si>
  <si>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</si>
  <si>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</si>
  <si>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</si>
  <si>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</si>
  <si>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</si>
  <si>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</si>
  <si>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</si>
  <si>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</si>
  <si>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</si>
  <si>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</si>
  <si>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</si>
  <si>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</si>
  <si>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</si>
  <si>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</si>
  <si>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</si>
  <si>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</si>
  <si>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</si>
  <si>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</si>
  <si>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</si>
  <si>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</si>
  <si>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</si>
  <si>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</si>
  <si>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</si>
  <si>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</si>
  <si>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</si>
  <si>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</si>
  <si>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</si>
  <si>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</si>
  <si>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</si>
  <si>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</si>
  <si>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</si>
  <si>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</si>
  <si>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</si>
  <si>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</si>
  <si>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</si>
  <si>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</si>
  <si>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</si>
  <si>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</si>
  <si>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</si>
  <si>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</si>
  <si>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</si>
  <si>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</si>
  <si>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</si>
  <si>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</si>
  <si>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</si>
  <si>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</si>
  <si>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</si>
  <si>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</si>
  <si>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</si>
  <si>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</si>
  <si>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</si>
  <si>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</si>
  <si>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</si>
  <si>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</si>
  <si>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</si>
  <si>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</si>
  <si>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</si>
  <si>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</si>
  <si>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</si>
  <si>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</si>
  <si>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</si>
  <si>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</si>
  <si>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</si>
  <si>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</si>
  <si>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</si>
  <si>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</si>
  <si>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</si>
  <si>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</si>
  <si>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</si>
  <si>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</si>
  <si>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</si>
  <si>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</si>
  <si>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</si>
  <si>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</si>
  <si>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</si>
  <si>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</si>
  <si>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</si>
  <si>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</si>
  <si>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</si>
  <si>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</si>
  <si>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</si>
  <si>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</si>
  <si>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</si>
  <si>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</si>
  <si>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</si>
  <si>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</si>
  <si>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</si>
  <si>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</si>
  <si>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</si>
  <si>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</si>
  <si>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</si>
  <si>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</si>
  <si>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</si>
  <si>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</si>
  <si>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</si>
  <si>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</si>
  <si>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</si>
  <si>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</si>
  <si>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</si>
  <si>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</si>
  <si>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</si>
  <si>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</si>
  <si>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</si>
  <si>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</si>
  <si>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</si>
  <si>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</si>
  <si>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</si>
  <si>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</si>
  <si>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</si>
  <si>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</si>
  <si>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</si>
  <si>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</si>
  <si>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</si>
  <si>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</si>
  <si>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</si>
  <si>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</si>
  <si>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</si>
  <si>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</si>
  <si>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</si>
  <si>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</si>
  <si>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</si>
  <si>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</si>
  <si>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</si>
  <si>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</si>
  <si>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</si>
  <si>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</si>
  <si>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</si>
  <si>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</si>
  <si>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</si>
  <si>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</si>
  <si>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</si>
  <si>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</si>
  <si>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</si>
  <si>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</si>
  <si>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</si>
  <si>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</si>
  <si>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</si>
  <si>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</si>
  <si>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</si>
  <si>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</si>
  <si>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</si>
  <si>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</si>
  <si>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</si>
  <si>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</si>
  <si>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</si>
  <si>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</si>
  <si>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</si>
  <si>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</si>
  <si>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</si>
  <si>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</si>
  <si>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</si>
  <si>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</si>
  <si>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</si>
  <si>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</si>
  <si>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</si>
  <si>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</si>
  <si>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</si>
  <si>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</si>
  <si>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</si>
  <si>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</si>
  <si>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</si>
  <si>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</si>
  <si>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</si>
  <si>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</si>
  <si>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</si>
  <si>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</si>
  <si>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</si>
  <si>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</si>
  <si>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</si>
  <si>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</si>
  <si>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</si>
  <si>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</si>
  <si>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</si>
  <si>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</si>
  <si>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</si>
  <si>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</si>
  <si>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</si>
  <si>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</si>
  <si>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</si>
  <si>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</si>
  <si>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</si>
  <si>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</si>
  <si>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</si>
  <si>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</si>
  <si>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</si>
  <si>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</si>
  <si>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</si>
  <si>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</si>
  <si>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</si>
  <si>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</si>
  <si>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</si>
  <si>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</si>
  <si>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</si>
  <si>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</si>
  <si>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</si>
  <si>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</si>
  <si>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</si>
  <si>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</si>
  <si>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</si>
  <si>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</si>
  <si>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</si>
  <si>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</si>
  <si>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</si>
  <si>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</si>
  <si>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</si>
  <si>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</si>
  <si>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</si>
  <si>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</si>
  <si>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</si>
  <si>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</si>
  <si>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</si>
  <si>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</si>
  <si>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</si>
  <si>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</si>
  <si>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</si>
  <si>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</si>
  <si>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</si>
  <si>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</si>
  <si>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</si>
  <si>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</si>
  <si>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</si>
  <si>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</si>
  <si>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</si>
  <si>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</si>
  <si>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</si>
  <si>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</si>
  <si>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</si>
  <si>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</si>
  <si>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</si>
  <si>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</si>
  <si>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</si>
  <si>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</si>
  <si>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</si>
  <si>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</si>
  <si>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</si>
  <si>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</si>
  <si>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</si>
  <si>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</si>
  <si>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</si>
  <si>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</si>
  <si>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</si>
  <si>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</si>
  <si>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</si>
  <si>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</si>
  <si>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</si>
  <si>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</si>
  <si>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</si>
  <si>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</si>
  <si>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</si>
  <si>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</si>
  <si>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</si>
  <si>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</si>
  <si>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</si>
  <si>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</si>
  <si>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</si>
  <si>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</si>
  <si>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</si>
  <si>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</si>
  <si>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</si>
  <si>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</si>
  <si>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</si>
  <si>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</si>
  <si>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</si>
  <si>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</si>
  <si>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</si>
  <si>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</si>
  <si>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</si>
  <si>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</si>
  <si>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</si>
  <si>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</si>
  <si>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</si>
  <si>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</si>
  <si>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</si>
  <si>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</si>
  <si>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</si>
  <si>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</si>
  <si>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</si>
  <si>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</si>
  <si>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</si>
  <si>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</si>
  <si>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</si>
  <si>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</si>
  <si>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</si>
  <si>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</si>
  <si>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</si>
  <si>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</si>
  <si>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</si>
  <si>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</si>
  <si>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</si>
  <si>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</si>
  <si>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</si>
  <si>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</si>
  <si>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</si>
  <si>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</si>
  <si>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</si>
  <si>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</si>
  <si>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</si>
  <si>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</si>
  <si>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</si>
  <si>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</si>
  <si>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</si>
  <si>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</si>
  <si>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</si>
  <si>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</si>
  <si>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</si>
  <si>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</si>
  <si>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</si>
  <si>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</si>
  <si>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</si>
  <si>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</si>
  <si>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</si>
  <si>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</si>
  <si>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</si>
  <si>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</si>
  <si>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</si>
  <si>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</si>
  <si>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</si>
  <si>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</si>
  <si>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</si>
  <si>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</si>
  <si>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</si>
  <si>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</si>
  <si>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</si>
  <si>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</si>
  <si>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</si>
  <si>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</si>
  <si>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</si>
  <si>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</si>
  <si>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</si>
  <si>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</si>
  <si>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</si>
  <si>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</si>
  <si>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</si>
  <si>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</si>
  <si>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</si>
  <si>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</si>
  <si>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</si>
  <si>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</si>
  <si>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</si>
  <si>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</si>
  <si>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</si>
  <si>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</si>
  <si>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</si>
  <si>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</si>
  <si>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</si>
  <si>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</si>
  <si>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</si>
  <si>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</si>
  <si>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</si>
  <si>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</si>
  <si>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</si>
  <si>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</si>
  <si>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</si>
  <si>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</si>
  <si>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</si>
  <si>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</si>
  <si>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</si>
  <si>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</si>
  <si>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</si>
  <si>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</si>
  <si>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</si>
  <si>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</si>
  <si>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</si>
  <si>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</si>
  <si>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</si>
  <si>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</si>
  <si>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</si>
  <si>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</si>
  <si>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</si>
  <si>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</si>
  <si>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</si>
  <si>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</si>
  <si>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</si>
  <si>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</si>
  <si>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</si>
  <si>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</si>
  <si>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</si>
  <si>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</si>
  <si>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</si>
  <si>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</si>
  <si>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</si>
  <si>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</si>
  <si>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</si>
  <si>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</si>
  <si>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</si>
  <si>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</si>
  <si>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</si>
  <si>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</si>
  <si>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</si>
  <si>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</si>
  <si>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</si>
  <si>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</si>
  <si>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</si>
  <si>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</si>
  <si>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</si>
  <si>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</si>
  <si>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</si>
  <si>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</si>
  <si>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</si>
  <si>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</si>
  <si>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</si>
  <si>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</si>
  <si>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</si>
  <si>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</si>
  <si>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</si>
  <si>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</si>
  <si>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</si>
  <si>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</si>
  <si>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</si>
  <si>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</si>
  <si>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</si>
  <si>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</si>
  <si>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</si>
  <si>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</si>
  <si>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</si>
  <si>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</si>
  <si>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</si>
  <si>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</si>
  <si>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</si>
  <si>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</si>
  <si>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</si>
  <si>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</si>
  <si>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</si>
  <si>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</si>
  <si>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</si>
  <si>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</si>
  <si>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</si>
  <si>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</si>
  <si>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</si>
  <si>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</si>
  <si>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</si>
  <si>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</si>
  <si>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</si>
  <si>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</si>
  <si>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</si>
  <si>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</si>
  <si>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</si>
  <si>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</si>
  <si>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</si>
  <si>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</si>
  <si>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</si>
  <si>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</si>
  <si>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</si>
  <si>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</si>
  <si>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</si>
  <si>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</si>
  <si>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</si>
  <si>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</si>
  <si>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</si>
  <si>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</si>
  <si>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</si>
  <si>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</si>
  <si>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</si>
  <si>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</si>
  <si>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</si>
  <si>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</si>
  <si>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</si>
  <si>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</si>
  <si>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</si>
  <si>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</si>
  <si>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</si>
  <si>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</si>
  <si>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</si>
  <si>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</si>
  <si>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</si>
  <si>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</si>
  <si>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</si>
  <si>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</si>
  <si>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</si>
  <si>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</si>
  <si>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</si>
  <si>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</si>
  <si>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</si>
  <si>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</si>
  <si>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</si>
  <si>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</si>
  <si>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</si>
  <si>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</si>
  <si>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</si>
  <si>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</si>
  <si>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</si>
  <si>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</si>
  <si>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</si>
  <si>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</si>
  <si>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</si>
  <si>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</si>
  <si>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</si>
  <si>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</si>
  <si>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</si>
  <si>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</si>
  <si>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</si>
  <si>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</si>
  <si>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</si>
  <si>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</si>
  <si>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</si>
  <si>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</si>
  <si>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</si>
  <si>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</si>
  <si>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</si>
  <si>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</si>
  <si>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</si>
  <si>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</si>
  <si>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</si>
  <si>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</si>
  <si>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</si>
  <si>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</si>
  <si>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</si>
  <si>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</si>
  <si>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</si>
  <si>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</si>
  <si>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</si>
  <si>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</si>
  <si>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</si>
  <si>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</si>
  <si>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</si>
  <si>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</si>
  <si>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</si>
  <si>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</si>
  <si>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</si>
  <si>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</si>
  <si>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</si>
  <si>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</si>
  <si>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</si>
  <si>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</si>
  <si>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</si>
  <si>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</si>
  <si>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</si>
  <si>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</si>
  <si>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</si>
  <si>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</si>
  <si>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</si>
  <si>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</si>
  <si>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</si>
  <si>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</si>
  <si>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</si>
  <si>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</si>
  <si>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</si>
  <si>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</si>
  <si>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</si>
  <si>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</si>
  <si>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</si>
  <si>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</si>
  <si>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</si>
  <si>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</si>
  <si>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</si>
  <si>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</si>
  <si>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</si>
  <si>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</si>
  <si>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</si>
  <si>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</si>
  <si>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</si>
  <si>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</si>
  <si>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</si>
  <si>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</si>
  <si>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</si>
  <si>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</si>
  <si>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</si>
  <si>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</si>
  <si>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</si>
  <si>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</si>
  <si>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</si>
  <si>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</si>
  <si>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</si>
  <si>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</si>
  <si>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</si>
  <si>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</si>
  <si>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</si>
  <si>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</si>
  <si>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</si>
  <si>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</si>
  <si>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</si>
  <si>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</si>
  <si>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</si>
  <si>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</si>
  <si>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</si>
  <si>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</si>
  <si>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</si>
  <si>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</si>
  <si>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</si>
  <si>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</si>
  <si>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</si>
  <si>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</si>
  <si>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</si>
  <si>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</si>
  <si>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</si>
  <si>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</si>
  <si>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</si>
  <si>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</si>
  <si>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</si>
  <si>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</si>
  <si>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</si>
  <si>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</si>
  <si>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</si>
  <si>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</si>
  <si>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</si>
  <si>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</si>
  <si>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</si>
  <si>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</si>
  <si>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</si>
  <si>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</si>
  <si>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</si>
  <si>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</si>
  <si>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</si>
  <si>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</si>
  <si>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</si>
  <si>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</si>
  <si>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</si>
  <si>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</si>
  <si>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</si>
  <si>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</si>
  <si>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</si>
  <si>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</si>
  <si>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</si>
  <si>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</si>
  <si>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</si>
  <si>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</si>
  <si>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</si>
  <si>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</si>
  <si>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</si>
  <si>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</si>
  <si>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</si>
  <si>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</si>
  <si>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</si>
  <si>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</si>
  <si>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</si>
  <si>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</si>
  <si>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</si>
  <si>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</si>
  <si>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</si>
  <si>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</si>
  <si>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</si>
  <si>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</si>
  <si>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</si>
  <si>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</si>
  <si>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</si>
  <si>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</si>
  <si>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</si>
  <si>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</si>
  <si>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</si>
  <si>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</si>
  <si>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</si>
  <si>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</si>
  <si>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</si>
  <si>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</si>
  <si>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</si>
  <si>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</si>
  <si>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</si>
  <si>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</si>
  <si>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</si>
  <si>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</si>
  <si>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</si>
  <si>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</si>
  <si>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</si>
  <si>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</si>
  <si>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</si>
  <si>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</si>
  <si>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</si>
  <si>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</si>
  <si>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</si>
  <si>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</si>
  <si>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</si>
  <si>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</si>
  <si>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</si>
  <si>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</si>
  <si>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</si>
  <si>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</si>
  <si>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</si>
  <si>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</si>
  <si>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</si>
  <si>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</si>
  <si>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</si>
  <si>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</si>
  <si>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</si>
  <si>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</si>
  <si>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</si>
  <si>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</si>
  <si>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</si>
  <si>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</si>
  <si>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</si>
  <si>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</si>
  <si>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</si>
  <si>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</si>
  <si>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</si>
  <si>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</si>
  <si>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</si>
  <si>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</si>
  <si>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</si>
  <si>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</si>
  <si>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</si>
  <si>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</si>
  <si>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</si>
  <si>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</si>
  <si>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</si>
  <si>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</si>
  <si>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</si>
  <si>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</si>
  <si>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</si>
  <si>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</si>
  <si>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</si>
  <si>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</si>
  <si>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</si>
  <si>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</si>
  <si>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</si>
  <si>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</si>
  <si>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</si>
  <si>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</si>
  <si>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</si>
  <si>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</si>
  <si>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</si>
  <si>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</si>
  <si>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</si>
  <si>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</si>
  <si>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</si>
  <si>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</si>
  <si>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</si>
  <si>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</si>
  <si>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</si>
  <si>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</si>
  <si>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</si>
  <si>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</si>
  <si>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</si>
  <si>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</si>
  <si>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</si>
  <si>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</si>
  <si>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</si>
  <si>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</si>
  <si>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</si>
  <si>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</si>
  <si>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</si>
  <si>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</si>
  <si>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</si>
  <si>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</si>
  <si>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</si>
  <si>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</si>
  <si>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</si>
  <si>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</si>
  <si>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</si>
  <si>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</si>
  <si>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</si>
  <si>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</si>
  <si>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</si>
  <si>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</si>
  <si>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</si>
  <si>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</si>
  <si>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</si>
  <si>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</si>
  <si>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</si>
  <si>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</si>
  <si>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</si>
  <si>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</si>
  <si>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</si>
  <si>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</si>
  <si>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</si>
  <si>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</si>
  <si>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</si>
  <si>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</si>
  <si>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</si>
  <si>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</si>
  <si>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</si>
  <si>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</si>
  <si>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</si>
  <si>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</si>
  <si>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</si>
  <si>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</si>
  <si>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</si>
  <si>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</si>
  <si>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</si>
  <si>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</si>
  <si>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</si>
  <si>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</si>
  <si>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</si>
  <si>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</si>
  <si>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</si>
  <si>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</si>
  <si>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</si>
  <si>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</si>
  <si>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</si>
  <si>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</si>
  <si>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</si>
  <si>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</si>
  <si>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</si>
  <si>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</si>
  <si>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</si>
  <si>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</si>
  <si>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</si>
  <si>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</si>
  <si>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</si>
  <si>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</si>
  <si>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</si>
  <si>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</si>
  <si>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</si>
  <si>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</si>
  <si>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</si>
  <si>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</si>
  <si>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</si>
  <si>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</si>
  <si>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</si>
  <si>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</si>
  <si>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</si>
  <si>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</si>
  <si>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</si>
  <si>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</si>
  <si>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</si>
  <si>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</si>
  <si>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</si>
  <si>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</si>
  <si>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</si>
  <si>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</si>
  <si>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</si>
  <si>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</si>
  <si>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</si>
  <si>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</si>
  <si>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</si>
  <si>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</si>
  <si>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</si>
  <si>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</si>
  <si>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</si>
  <si>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</si>
  <si>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</si>
  <si>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</si>
  <si>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</si>
  <si>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</si>
  <si>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</si>
  <si>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</si>
  <si>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</si>
  <si>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</si>
  <si>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</si>
  <si>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</si>
  <si>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</si>
  <si>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</si>
  <si>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</si>
  <si>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</si>
  <si>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</si>
  <si>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</si>
  <si>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</si>
  <si>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</si>
  <si>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</si>
  <si>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</si>
  <si>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</si>
  <si>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</si>
  <si>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</si>
  <si>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</si>
  <si>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</si>
  <si>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</si>
  <si>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</si>
  <si>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</si>
  <si>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</si>
  <si>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</si>
  <si>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</si>
  <si>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</si>
  <si>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</si>
  <si>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</si>
  <si>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</si>
  <si>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</si>
  <si>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</si>
  <si>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</si>
  <si>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</si>
  <si>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</si>
  <si>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</si>
  <si>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</si>
  <si>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</si>
  <si>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</si>
  <si>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</si>
  <si>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</si>
  <si>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</si>
  <si>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</si>
  <si>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</si>
  <si>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</si>
  <si>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</si>
  <si>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</si>
  <si>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</si>
  <si>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</si>
  <si>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</si>
  <si>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</si>
  <si>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</si>
  <si>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</si>
  <si>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</si>
  <si>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</si>
  <si>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</si>
  <si>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</si>
  <si>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</si>
  <si>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</si>
  <si>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</si>
  <si>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</si>
  <si>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</si>
  <si>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</si>
  <si>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</si>
  <si>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</si>
  <si>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</si>
  <si>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</si>
  <si>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</si>
  <si>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</si>
  <si>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</si>
  <si>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</si>
  <si>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</si>
  <si>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</si>
  <si>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</si>
  <si>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</si>
  <si>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</si>
  <si>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</si>
  <si>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</si>
  <si>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</si>
  <si>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</si>
  <si>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</si>
  <si>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</si>
  <si>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</si>
  <si>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</si>
  <si>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</si>
  <si>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</si>
  <si>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</si>
  <si>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</si>
  <si>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</si>
  <si>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</si>
  <si>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</si>
  <si>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</si>
  <si>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</si>
  <si>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</si>
  <si>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</si>
  <si>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</si>
  <si>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</si>
  <si>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</si>
  <si>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</si>
  <si>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</si>
  <si>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</si>
  <si>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</si>
  <si>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</si>
  <si>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</si>
  <si>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</si>
  <si>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</si>
  <si>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</si>
  <si>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</si>
  <si>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</si>
  <si>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</si>
  <si>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</si>
  <si>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</si>
  <si>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</si>
  <si>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</si>
  <si>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</si>
  <si>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</si>
  <si>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</si>
  <si>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</si>
  <si>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</si>
  <si>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</si>
  <si>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</si>
  <si>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</si>
  <si>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</si>
  <si>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</si>
  <si>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</si>
  <si>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</si>
  <si>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</si>
  <si>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</si>
  <si>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</si>
  <si>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</si>
  <si>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</si>
  <si>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</si>
  <si>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</si>
  <si>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</si>
  <si>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</si>
  <si>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</si>
  <si>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</si>
  <si>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</si>
  <si>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</si>
  <si>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</si>
  <si>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</si>
  <si>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</si>
  <si>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</si>
  <si>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</si>
  <si>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</si>
  <si>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</si>
  <si>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</si>
  <si>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</si>
  <si>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</si>
  <si>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</si>
  <si>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</si>
  <si>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</si>
  <si>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</si>
  <si>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</si>
  <si>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</si>
  <si>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</si>
  <si>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</si>
  <si>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</si>
  <si>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</si>
  <si>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</si>
  <si>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</si>
  <si>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</si>
  <si>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</si>
  <si>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</si>
  <si>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</si>
  <si>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</si>
  <si>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</si>
  <si>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</si>
  <si>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</si>
  <si>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</si>
  <si>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</si>
  <si>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</si>
  <si>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</si>
  <si>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</si>
  <si>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</si>
  <si>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</si>
  <si>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</si>
  <si>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</si>
  <si>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</si>
  <si>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</si>
  <si>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</si>
  <si>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</si>
  <si>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</si>
  <si>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</si>
  <si>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</si>
  <si>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</si>
  <si>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</si>
  <si>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</si>
  <si>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</si>
  <si>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</si>
  <si>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</si>
  <si>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</si>
  <si>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</si>
  <si>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</si>
  <si>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</si>
  <si>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</si>
  <si>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</si>
  <si>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</si>
  <si>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</si>
  <si>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</si>
  <si>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</si>
  <si>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</si>
  <si>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</si>
  <si>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</si>
  <si>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</si>
  <si>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</si>
  <si>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</si>
  <si>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</si>
  <si>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</si>
  <si>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</si>
  <si>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</si>
  <si>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</si>
  <si>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</si>
  <si>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</si>
  <si>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</si>
  <si>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</si>
  <si>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</si>
  <si>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</si>
  <si>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</si>
  <si>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</si>
  <si>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</si>
  <si>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</si>
  <si>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</si>
  <si>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</si>
  <si>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</si>
  <si>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</si>
  <si>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</si>
  <si>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</si>
  <si>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</si>
  <si>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</si>
  <si>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</si>
  <si>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</si>
  <si>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</si>
  <si>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</si>
  <si>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</si>
  <si>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</si>
  <si>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</si>
  <si>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</si>
  <si>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</si>
  <si>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</si>
  <si>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</si>
  <si>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</si>
  <si>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</si>
  <si>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</si>
  <si>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</si>
  <si>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</si>
  <si>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</si>
  <si>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</si>
  <si>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</si>
  <si>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</si>
  <si>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</si>
  <si>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</si>
  <si>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</si>
  <si>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</si>
  <si>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</si>
  <si>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</si>
  <si>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</si>
  <si>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</si>
  <si>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</si>
  <si>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</si>
  <si>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</si>
  <si>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</si>
  <si>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</si>
  <si>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</si>
  <si>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</si>
  <si>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</si>
  <si>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</si>
  <si>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</si>
  <si>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</si>
  <si>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</si>
  <si>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</si>
  <si>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</si>
  <si>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</si>
  <si>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</si>
  <si>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</si>
  <si>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</si>
  <si>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</si>
  <si>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</si>
  <si>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</si>
  <si>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</si>
  <si>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</si>
  <si>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</si>
  <si>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</si>
  <si>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</si>
  <si>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</si>
  <si>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</si>
  <si>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</si>
  <si>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</si>
  <si>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</si>
  <si>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</si>
  <si>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</si>
  <si>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</si>
  <si>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</si>
  <si>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</si>
  <si>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</si>
  <si>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</si>
  <si>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</si>
  <si>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</si>
  <si>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</si>
  <si>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</si>
  <si>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</si>
  <si>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</si>
  <si>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</si>
  <si>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</si>
  <si>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</si>
  <si>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</si>
  <si>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</si>
  <si>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</si>
  <si>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</si>
  <si>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</si>
  <si>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</si>
  <si>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</si>
  <si>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</si>
  <si>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</si>
  <si>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</si>
  <si>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</si>
  <si>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</si>
  <si>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</si>
  <si>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</si>
  <si>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</si>
  <si>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</si>
  <si>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</si>
  <si>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</si>
  <si>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</si>
  <si>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</si>
  <si>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</si>
  <si>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</si>
  <si>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</si>
  <si>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</si>
  <si>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</si>
  <si>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</si>
  <si>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</si>
  <si>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</si>
  <si>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</si>
  <si>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</si>
  <si>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</si>
  <si>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</si>
  <si>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</si>
  <si>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</si>
  <si>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</si>
  <si>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</si>
  <si>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</si>
  <si>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</si>
  <si>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</si>
  <si>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</si>
  <si>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</si>
  <si>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</si>
  <si>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</si>
  <si>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</si>
  <si>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</si>
  <si>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</si>
  <si>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</si>
  <si>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</si>
  <si>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</si>
  <si>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</si>
  <si>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</si>
  <si>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</si>
  <si>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</si>
  <si>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</si>
  <si>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</si>
  <si>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</si>
  <si>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</si>
  <si>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</si>
  <si>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</si>
  <si>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</si>
  <si>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</si>
  <si>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</si>
  <si>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</si>
  <si>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</si>
  <si>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</si>
  <si>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</si>
  <si>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</si>
  <si>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</si>
  <si>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</si>
  <si>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</si>
  <si>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</si>
  <si>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</si>
  <si>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</si>
  <si>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</si>
  <si>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</si>
  <si>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</si>
  <si>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</si>
  <si>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</si>
  <si>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</si>
  <si>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</si>
  <si>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</si>
  <si>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</si>
  <si>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</si>
  <si>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</si>
  <si>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</si>
  <si>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</si>
  <si>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</si>
  <si>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</si>
  <si>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</si>
  <si>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</si>
  <si>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</si>
  <si>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</si>
  <si>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</si>
  <si>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</si>
  <si>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</si>
  <si>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</si>
  <si>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</si>
  <si>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</si>
  <si>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</si>
  <si>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</si>
  <si>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</si>
  <si>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</si>
  <si>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</si>
  <si>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</si>
  <si>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</si>
  <si>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</si>
  <si>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</si>
  <si>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</si>
  <si>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</si>
  <si>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</si>
  <si>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</si>
  <si>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</si>
  <si>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</si>
  <si>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</si>
  <si>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</si>
  <si>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</si>
  <si>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</si>
  <si>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</si>
  <si>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</si>
  <si>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</si>
  <si>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</si>
  <si>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</si>
  <si>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</si>
  <si>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</si>
  <si>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</si>
  <si>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</si>
  <si>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</si>
  <si>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</si>
  <si>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</si>
  <si>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</si>
  <si>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</si>
  <si>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</si>
  <si>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</si>
  <si>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</si>
  <si>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</si>
  <si>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</si>
  <si>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</si>
  <si>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</si>
  <si>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</si>
  <si>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</si>
  <si>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</si>
  <si>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</si>
  <si>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</si>
  <si>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</si>
  <si>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</si>
  <si>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</si>
  <si>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</si>
  <si>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</si>
  <si>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</si>
  <si>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</si>
  <si>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</si>
  <si>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</si>
  <si>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</si>
  <si>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</si>
  <si>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</si>
  <si>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</si>
  <si>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</si>
  <si>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</si>
  <si>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</si>
  <si>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</si>
  <si>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</si>
  <si>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</si>
  <si>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</si>
  <si>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</si>
  <si>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</si>
  <si>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</si>
  <si>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</si>
  <si>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</si>
  <si>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</si>
  <si>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</si>
  <si>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</si>
  <si>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</si>
  <si>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</si>
  <si>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</si>
  <si>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</si>
  <si>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</si>
  <si>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</si>
  <si>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</si>
  <si>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</si>
  <si>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</si>
  <si>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</si>
  <si>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</si>
  <si>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</si>
  <si>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</si>
  <si>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</si>
  <si>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</si>
  <si>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</si>
  <si>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</si>
  <si>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</si>
  <si>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</si>
  <si>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</si>
  <si>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</si>
  <si>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</si>
  <si>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</si>
  <si>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</si>
  <si>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</si>
  <si>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</si>
  <si>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</si>
  <si>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</si>
  <si>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</si>
  <si>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</si>
  <si>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</si>
  <si>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</si>
  <si>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</si>
  <si>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</si>
  <si>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</si>
  <si>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</si>
  <si>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</si>
  <si>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</si>
  <si>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</si>
  <si>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</si>
  <si>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</si>
  <si>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</si>
  <si>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</si>
  <si>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</si>
  <si>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</si>
  <si>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</si>
  <si>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</si>
  <si>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</si>
  <si>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</si>
  <si>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</si>
  <si>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</si>
  <si>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</si>
  <si>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</si>
  <si>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</si>
  <si>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</si>
  <si>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</si>
  <si>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</si>
  <si>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</si>
  <si>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</si>
  <si>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</si>
  <si>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</si>
  <si>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</si>
  <si>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</si>
  <si>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</si>
  <si>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</si>
  <si>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</si>
  <si>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</si>
  <si>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</si>
  <si>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</si>
  <si>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</si>
  <si>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</si>
  <si>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</si>
  <si>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</si>
  <si>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</si>
  <si>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</si>
  <si>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</si>
  <si>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</si>
  <si>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</si>
  <si>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</si>
  <si>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</si>
  <si>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</si>
  <si>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</si>
  <si>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</si>
  <si>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</si>
  <si>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</si>
  <si>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</si>
  <si>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</si>
  <si>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</si>
  <si>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</si>
  <si>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</si>
  <si>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</si>
  <si>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</si>
  <si>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</si>
  <si>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</si>
  <si>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</si>
  <si>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</si>
  <si>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</si>
  <si>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</si>
  <si>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</si>
  <si>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</si>
  <si>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</si>
  <si>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</si>
  <si>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</si>
  <si>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</si>
  <si>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</si>
  <si>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</si>
  <si>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</si>
  <si>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</si>
  <si>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</si>
  <si>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</si>
  <si>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</si>
  <si>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</si>
  <si>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</si>
  <si>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</si>
  <si>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</si>
  <si>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</si>
  <si>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</si>
  <si>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</si>
  <si>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</si>
  <si>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</si>
  <si>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</si>
  <si>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</si>
  <si>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</si>
  <si>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</si>
  <si>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</si>
  <si>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</si>
  <si>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</si>
  <si>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</si>
  <si>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</si>
  <si>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</si>
  <si>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</si>
  <si>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</si>
  <si>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</si>
  <si>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</si>
  <si>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</si>
  <si>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</si>
  <si>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</si>
  <si>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</si>
  <si>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</si>
  <si>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</si>
  <si>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</si>
  <si>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</si>
  <si>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</si>
  <si>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</si>
  <si>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</si>
  <si>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</si>
  <si>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</si>
  <si>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</si>
  <si>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</si>
  <si>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</si>
  <si>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</si>
  <si>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</si>
  <si>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</si>
  <si>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</si>
  <si>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</si>
  <si>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</si>
  <si>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</si>
  <si>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</si>
  <si>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</si>
  <si>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</si>
  <si>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</si>
  <si>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</si>
  <si>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</si>
  <si>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</si>
  <si>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</si>
  <si>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</si>
  <si>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</si>
  <si>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</si>
  <si>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</si>
  <si>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</si>
  <si>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</si>
  <si>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</si>
  <si>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</si>
  <si>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</si>
  <si>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</si>
  <si>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</si>
  <si>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</si>
  <si>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</si>
  <si>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</si>
  <si>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</si>
  <si>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</si>
  <si>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</si>
  <si>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</si>
  <si>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</si>
  <si>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</si>
  <si>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</si>
  <si>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</si>
  <si>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</si>
  <si>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</si>
  <si>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</si>
  <si>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</si>
  <si>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</si>
  <si>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</si>
  <si>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</si>
  <si>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</si>
  <si>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</si>
  <si>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</si>
  <si>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</si>
  <si>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</si>
  <si>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</si>
  <si>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</si>
  <si>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</si>
  <si>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</si>
  <si>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</si>
  <si>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</si>
  <si>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</si>
  <si>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</si>
  <si>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</si>
  <si>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</si>
  <si>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</si>
  <si>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</si>
  <si>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</si>
  <si>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</si>
  <si>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</si>
  <si>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</si>
  <si>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</si>
  <si>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</si>
  <si>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</si>
  <si>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</si>
  <si>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</si>
  <si>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</si>
  <si>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</si>
  <si>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</si>
  <si>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</si>
  <si>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</si>
  <si>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</si>
  <si>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</si>
  <si>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</si>
  <si>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</si>
  <si>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</si>
  <si>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</si>
  <si>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</si>
  <si>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</si>
  <si>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</si>
  <si>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</si>
  <si>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</si>
  <si>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</si>
  <si>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</si>
  <si>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</si>
  <si>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</si>
  <si>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</si>
  <si>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</si>
  <si>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</si>
  <si>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</si>
  <si>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</si>
  <si>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</si>
  <si>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</si>
  <si>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</si>
  <si>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</si>
  <si>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</si>
  <si>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</si>
  <si>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</si>
  <si>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</si>
  <si>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</si>
  <si>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</si>
  <si>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</si>
  <si>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</si>
  <si>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</si>
  <si>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</si>
  <si>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</si>
  <si>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</si>
  <si>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</si>
  <si>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</si>
  <si>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</si>
  <si>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</si>
  <si>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</si>
  <si>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</si>
  <si>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</si>
  <si>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</si>
  <si>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</si>
  <si>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</si>
  <si>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</si>
  <si>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</si>
  <si>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</si>
  <si>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</si>
  <si>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</si>
  <si>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</si>
  <si>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</si>
  <si>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</si>
  <si>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</si>
  <si>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</si>
  <si>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</si>
  <si>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</si>
  <si>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</si>
  <si>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</si>
  <si>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</si>
  <si>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</si>
  <si>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</si>
  <si>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</si>
  <si>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</si>
  <si>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</si>
  <si>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</si>
  <si>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</si>
  <si>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</si>
  <si>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</si>
  <si>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</si>
  <si>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</si>
  <si>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</si>
  <si>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</si>
  <si>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</si>
  <si>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</si>
  <si>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</si>
  <si>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</si>
  <si>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</si>
  <si>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</si>
  <si>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</si>
  <si>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</si>
  <si>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</si>
  <si>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</si>
  <si>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</si>
  <si>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</si>
  <si>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</si>
  <si>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</si>
  <si>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</si>
  <si>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</si>
  <si>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</si>
  <si>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</si>
  <si>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</si>
  <si>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</si>
  <si>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</si>
  <si>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</si>
  <si>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</si>
  <si>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</si>
  <si>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</si>
  <si>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</si>
  <si>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</si>
  <si>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</si>
  <si>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</si>
  <si>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</si>
  <si>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</si>
  <si>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</si>
  <si>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</si>
  <si>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</si>
  <si>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</si>
  <si>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</si>
  <si>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</si>
  <si>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</si>
  <si>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</si>
  <si>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</si>
  <si>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</si>
  <si>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</si>
  <si>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</si>
  <si>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</si>
  <si>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</si>
  <si>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</si>
  <si>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</si>
  <si>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</si>
  <si>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</si>
  <si>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</si>
  <si>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</si>
  <si>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</si>
  <si>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</si>
  <si>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</si>
  <si>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</si>
  <si>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</si>
  <si>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</si>
  <si>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</si>
  <si>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</si>
  <si>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</si>
  <si>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</si>
  <si>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</si>
  <si>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</si>
  <si>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</si>
  <si>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</si>
  <si>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</si>
  <si>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</si>
  <si>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</si>
  <si>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</si>
  <si>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</si>
  <si>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</si>
  <si>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</si>
  <si>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</si>
  <si>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</si>
  <si>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</si>
  <si>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</si>
  <si>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</si>
  <si>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</si>
  <si>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</si>
  <si>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</si>
  <si>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</si>
  <si>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</si>
  <si>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</si>
  <si>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</si>
  <si>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</si>
  <si>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</si>
  <si>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</si>
  <si>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</si>
  <si>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</si>
  <si>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</si>
  <si>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</si>
  <si>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</si>
  <si>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</si>
  <si>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</si>
  <si>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</si>
  <si>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</si>
  <si>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</si>
  <si>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</si>
  <si>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</si>
  <si>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</si>
  <si>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</si>
  <si>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</si>
  <si>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</si>
  <si>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</si>
  <si>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</si>
  <si>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</si>
  <si>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</si>
  <si>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</si>
  <si>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</si>
  <si>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</si>
  <si>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</si>
  <si>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</si>
  <si>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</si>
  <si>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</si>
  <si>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</si>
  <si>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</si>
  <si>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</si>
  <si>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</si>
  <si>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</si>
  <si>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</si>
  <si>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</si>
  <si>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</si>
  <si>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</si>
  <si>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</si>
  <si>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</si>
  <si>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</si>
  <si>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</si>
  <si>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</si>
  <si>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</si>
  <si>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</si>
  <si>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</si>
  <si>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</si>
  <si>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</si>
  <si>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</si>
  <si>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</si>
  <si>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</si>
  <si>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</si>
  <si>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</si>
  <si>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</si>
  <si>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</si>
  <si>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</si>
  <si>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</si>
  <si>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</si>
  <si>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</si>
  <si>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</si>
  <si>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</si>
  <si>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</si>
  <si>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</si>
  <si>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</si>
  <si>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</si>
  <si>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</si>
  <si>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</si>
  <si>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</si>
  <si>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</si>
  <si>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</si>
  <si>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</si>
  <si>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</si>
  <si>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</si>
  <si>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</si>
  <si>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</si>
  <si>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</si>
  <si>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</si>
  <si>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</si>
  <si>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</si>
  <si>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</si>
  <si>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</si>
  <si>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</si>
  <si>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</si>
  <si>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</si>
  <si>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</si>
  <si>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</si>
  <si>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</si>
  <si>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</si>
  <si>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</si>
  <si>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</si>
  <si>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</si>
  <si>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</si>
  <si>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</si>
  <si>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</si>
  <si>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</si>
  <si>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</si>
  <si>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</si>
  <si>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</si>
  <si>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</si>
  <si>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</si>
  <si>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</si>
  <si>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</si>
  <si>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</si>
  <si>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</si>
  <si>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</si>
  <si>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</si>
  <si>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</si>
  <si>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</si>
  <si>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</si>
  <si>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</si>
  <si>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</si>
  <si>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</si>
  <si>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</si>
  <si>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</si>
  <si>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</si>
  <si>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</si>
  <si>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</si>
  <si>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</si>
  <si>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</si>
  <si>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</si>
  <si>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</si>
  <si>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</si>
  <si>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</si>
  <si>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</si>
  <si>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</si>
  <si>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</si>
  <si>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</si>
  <si>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</si>
  <si>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</si>
  <si>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</si>
  <si>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</si>
  <si>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</si>
  <si>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</si>
  <si>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</si>
  <si>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</si>
  <si>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</si>
  <si>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</si>
  <si>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</si>
  <si>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</si>
  <si>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</si>
  <si>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</si>
  <si>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</si>
  <si>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</si>
  <si>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</si>
  <si>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</si>
  <si>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</si>
  <si>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</si>
  <si>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</si>
  <si>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</si>
  <si>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</si>
  <si>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</si>
  <si>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</si>
  <si>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</si>
  <si>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</si>
  <si>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</si>
  <si>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</si>
  <si>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</si>
  <si>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</si>
  <si>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</si>
  <si>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</si>
  <si>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</si>
  <si>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</si>
  <si>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</si>
  <si>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</si>
  <si>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</si>
  <si>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</si>
  <si>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</si>
  <si>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</si>
  <si>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</si>
  <si>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</si>
  <si>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</si>
  <si>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</si>
  <si>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</si>
  <si>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</si>
  <si>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</si>
  <si>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</si>
  <si>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</si>
  <si>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</si>
  <si>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</si>
  <si>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</si>
  <si>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</si>
  <si>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</si>
  <si>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</si>
  <si>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</si>
  <si>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</si>
  <si>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</si>
  <si>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</si>
  <si>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</si>
  <si>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</si>
  <si>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</si>
  <si>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</si>
  <si>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</si>
  <si>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</si>
  <si>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</si>
  <si>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</si>
  <si>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</si>
  <si>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</si>
  <si>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</si>
  <si>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</si>
  <si>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</si>
  <si>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</si>
  <si>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</si>
  <si>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</si>
  <si>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</si>
  <si>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</si>
  <si>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</si>
  <si>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</si>
  <si>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</si>
  <si>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</si>
  <si>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</si>
  <si>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</si>
  <si>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</si>
  <si>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</si>
  <si>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</si>
  <si>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</si>
  <si>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</si>
  <si>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</si>
  <si>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</si>
  <si>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</si>
  <si>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</si>
  <si>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</si>
  <si>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</si>
  <si>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</si>
  <si>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</si>
  <si>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</si>
  <si>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</si>
  <si>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</si>
  <si>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</si>
  <si>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</si>
  <si>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</si>
  <si>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</si>
  <si>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</si>
  <si>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</si>
  <si>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</si>
  <si>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</si>
  <si>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</si>
  <si>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</si>
  <si>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</si>
  <si>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</si>
  <si>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</si>
  <si>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</si>
  <si>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</si>
  <si>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</si>
  <si>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</si>
  <si>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</si>
  <si>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</si>
  <si>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</si>
  <si>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</si>
  <si>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</si>
  <si>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</si>
  <si>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</si>
  <si>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</si>
  <si>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</si>
  <si>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</si>
  <si>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</si>
  <si>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</si>
  <si>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</si>
  <si>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</si>
  <si>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</si>
  <si>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</si>
  <si>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</si>
  <si>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</si>
  <si>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</si>
  <si>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</si>
  <si>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</si>
  <si>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</si>
  <si>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</si>
  <si>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</si>
  <si>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</si>
  <si>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</si>
  <si>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</si>
  <si>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</si>
  <si>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</si>
  <si>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</si>
  <si>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</si>
  <si>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</si>
  <si>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</si>
  <si>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</si>
  <si>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</si>
  <si>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</si>
  <si>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</si>
  <si>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</si>
  <si>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</si>
  <si>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</si>
  <si>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</si>
  <si>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</si>
  <si>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</si>
  <si>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</si>
  <si>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</si>
  <si>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</si>
  <si>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</si>
  <si>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</si>
  <si>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</si>
  <si>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</si>
  <si>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</si>
  <si>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</si>
  <si>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</si>
  <si>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</si>
  <si>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</si>
  <si>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</si>
  <si>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</si>
  <si>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</si>
  <si>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</si>
  <si>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</si>
  <si>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</si>
  <si>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</si>
  <si>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</si>
  <si>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</si>
  <si>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</si>
  <si>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</si>
  <si>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</si>
  <si>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</si>
  <si>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</si>
  <si>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</si>
  <si>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</si>
  <si>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</si>
  <si>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</si>
  <si>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</si>
  <si>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</si>
  <si>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</si>
  <si>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</si>
  <si>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</si>
  <si>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</si>
  <si>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</si>
  <si>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</si>
  <si>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</si>
  <si>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</si>
  <si>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</si>
  <si>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</si>
  <si>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</si>
  <si>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</si>
  <si>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</si>
  <si>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</si>
  <si>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</si>
  <si>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</si>
  <si>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</si>
  <si>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</si>
  <si>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</si>
  <si>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</si>
  <si>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</si>
  <si>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</si>
  <si>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</si>
  <si>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</si>
  <si>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</si>
  <si>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</si>
  <si>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</si>
  <si>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</si>
  <si>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</si>
  <si>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</si>
  <si>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</si>
  <si>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</si>
  <si>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</si>
  <si>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</si>
  <si>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</si>
  <si>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</si>
  <si>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</si>
  <si>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</si>
  <si>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</si>
  <si>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</si>
  <si>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</si>
  <si>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</si>
  <si>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</si>
  <si>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</si>
  <si>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</si>
  <si>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</si>
  <si>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</si>
  <si>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</si>
  <si>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</si>
  <si>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</si>
  <si>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</si>
  <si>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</si>
  <si>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</si>
  <si>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</si>
  <si>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</si>
  <si>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</si>
  <si>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</si>
  <si>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</si>
  <si>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</si>
  <si>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</si>
  <si>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</si>
  <si>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</si>
  <si>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</si>
  <si>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</si>
  <si>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</si>
  <si>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</si>
  <si>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</si>
  <si>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</si>
  <si>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</si>
  <si>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</si>
  <si>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</si>
  <si>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</si>
  <si>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</si>
  <si>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</si>
  <si>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</si>
  <si>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</si>
  <si>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</si>
  <si>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</si>
  <si>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</si>
  <si>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</si>
  <si>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</si>
  <si>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</si>
  <si>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</si>
  <si>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</si>
  <si>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</si>
  <si>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</si>
  <si>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</si>
  <si>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</si>
  <si>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</si>
  <si>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</si>
  <si>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</si>
  <si>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</si>
  <si>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</si>
  <si>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</si>
  <si>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</si>
  <si>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</si>
  <si>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</si>
  <si>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</si>
  <si>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</si>
  <si>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</si>
  <si>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</si>
  <si>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</si>
  <si>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</si>
  <si>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</si>
  <si>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</si>
  <si>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</si>
  <si>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</si>
  <si>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</si>
  <si>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</si>
  <si>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</si>
  <si>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</si>
  <si>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</si>
  <si>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</si>
  <si>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</si>
  <si>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</si>
  <si>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</si>
  <si>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</si>
  <si>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</si>
  <si>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</si>
  <si>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</si>
  <si>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</si>
  <si>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</si>
  <si>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</si>
  <si>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</si>
  <si>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</si>
  <si>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</si>
  <si>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</si>
  <si>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</si>
  <si>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</si>
  <si>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</si>
  <si>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</si>
  <si>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</si>
  <si>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</si>
  <si>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</si>
  <si>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</si>
  <si>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</si>
  <si>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</si>
  <si>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</si>
  <si>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</si>
  <si>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</si>
  <si>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</si>
  <si>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</si>
  <si>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</si>
  <si>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</si>
  <si>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</si>
  <si>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</si>
  <si>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</si>
  <si>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</si>
  <si>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</si>
  <si>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</si>
  <si>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</si>
  <si>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</si>
  <si>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</si>
  <si>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</si>
  <si>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</si>
  <si>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</si>
  <si>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</si>
  <si>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</si>
  <si>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</si>
  <si>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</si>
  <si>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</si>
  <si>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</si>
  <si>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</si>
  <si>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</si>
  <si>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</si>
  <si>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</si>
  <si>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</si>
  <si>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</si>
  <si>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</si>
  <si>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</si>
  <si>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</si>
  <si>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</si>
  <si>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</si>
  <si>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</si>
  <si>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</si>
  <si>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</si>
  <si>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</si>
  <si>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</si>
  <si>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</si>
  <si>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</si>
  <si>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</si>
  <si>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</si>
  <si>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</si>
  <si>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</si>
  <si>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</si>
  <si>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</si>
  <si>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</si>
  <si>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</si>
  <si>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</si>
  <si>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</si>
  <si>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</si>
  <si>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</si>
  <si>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</si>
  <si>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</si>
  <si>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</si>
  <si>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</si>
  <si>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</si>
  <si>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</si>
  <si>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</si>
  <si>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</si>
  <si>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</si>
  <si>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</si>
  <si>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</si>
  <si>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</si>
  <si>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</si>
  <si>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</si>
  <si>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</si>
  <si>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</si>
  <si>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</si>
  <si>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</si>
  <si>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</si>
  <si>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</si>
  <si>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</si>
  <si>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</si>
  <si>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</si>
  <si>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</si>
  <si>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</si>
  <si>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</si>
  <si>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</si>
  <si>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</si>
  <si>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</si>
  <si>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</si>
  <si>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</si>
  <si>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</si>
  <si>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</si>
  <si>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</si>
  <si>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</si>
  <si>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</si>
  <si>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</si>
  <si>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</si>
  <si>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</si>
  <si>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</si>
  <si>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</si>
  <si>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</si>
  <si>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</si>
  <si>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</si>
  <si>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</si>
  <si>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</si>
  <si>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</si>
  <si>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</si>
  <si>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</si>
  <si>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</si>
  <si>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</si>
  <si>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</si>
  <si>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</si>
  <si>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</si>
  <si>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</si>
  <si>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</si>
  <si>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</si>
  <si>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</si>
  <si>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</si>
  <si>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</si>
  <si>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</si>
  <si>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</si>
  <si>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</si>
  <si>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</si>
  <si>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</si>
  <si>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</si>
  <si>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</si>
  <si>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</si>
  <si>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</si>
  <si>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</si>
  <si>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</si>
  <si>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</si>
  <si>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</si>
  <si>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</si>
  <si>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</si>
  <si>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</si>
  <si>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</si>
  <si>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</si>
  <si>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</si>
  <si>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</si>
  <si>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</si>
  <si>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</si>
  <si>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</si>
  <si>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</si>
  <si>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</si>
  <si>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</si>
  <si>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</si>
  <si>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</si>
  <si>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</si>
  <si>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</si>
  <si>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</si>
  <si>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</si>
  <si>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</si>
  <si>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</si>
  <si>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</si>
  <si>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</si>
  <si>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</si>
  <si>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</si>
  <si>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</si>
  <si>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</si>
  <si>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</si>
  <si>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</si>
  <si>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</si>
  <si>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</si>
  <si>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</si>
  <si>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</si>
  <si>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</si>
  <si>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</si>
  <si>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</si>
  <si>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</si>
  <si>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</si>
  <si>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</si>
  <si>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</si>
  <si>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</si>
  <si>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</si>
  <si>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</si>
  <si>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</si>
  <si>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</si>
  <si>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</si>
  <si>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</si>
  <si>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</si>
  <si>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</si>
  <si>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</si>
  <si>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</si>
  <si>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</si>
  <si>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</si>
  <si>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</si>
  <si>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</si>
  <si>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</si>
  <si>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</si>
  <si>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</si>
  <si>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</si>
  <si>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</si>
  <si>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</si>
  <si>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</si>
  <si>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</si>
  <si>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</si>
  <si>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</si>
  <si>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</si>
  <si>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</si>
  <si>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</si>
  <si>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</si>
  <si>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</si>
  <si>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</si>
  <si>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</si>
  <si>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</si>
  <si>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</si>
  <si>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</si>
  <si>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</si>
  <si>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</si>
  <si>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</si>
  <si>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</si>
  <si>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</si>
  <si>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</si>
  <si>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</si>
  <si>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</si>
  <si>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</si>
  <si>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</si>
  <si>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</si>
  <si>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</si>
  <si>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</si>
  <si>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</si>
  <si>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</si>
  <si>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</si>
  <si>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</si>
  <si>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</si>
  <si>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</si>
  <si>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</si>
  <si>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</si>
  <si>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</si>
  <si>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</si>
  <si>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</si>
  <si>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</si>
  <si>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</si>
  <si>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</si>
  <si>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</si>
  <si>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</si>
  <si>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</si>
  <si>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</si>
  <si>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</si>
  <si>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</si>
  <si>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</si>
  <si>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</si>
  <si>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</si>
  <si>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</si>
  <si>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</si>
  <si>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</si>
  <si>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</si>
  <si>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</si>
  <si>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</si>
  <si>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</si>
  <si>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</si>
  <si>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</si>
  <si>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</si>
  <si>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</si>
  <si>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</si>
  <si>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</si>
  <si>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</si>
  <si>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</si>
  <si>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</si>
  <si>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</si>
  <si>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</si>
  <si>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</si>
  <si>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</si>
  <si>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</si>
  <si>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</si>
  <si>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</si>
  <si>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</si>
  <si>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</si>
  <si>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</si>
  <si>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</si>
  <si>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</si>
  <si>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</si>
  <si>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</si>
  <si>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</si>
  <si>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</si>
  <si>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</si>
  <si>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</si>
  <si>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</si>
  <si>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</si>
  <si>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</si>
  <si>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</si>
  <si>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</si>
  <si>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</si>
  <si>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</si>
  <si>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</si>
  <si>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</si>
  <si>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</si>
  <si>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</si>
  <si>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</si>
  <si>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</si>
  <si>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</si>
  <si>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</si>
  <si>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</si>
  <si>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</si>
  <si>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</si>
  <si>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</si>
  <si>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</si>
  <si>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</si>
  <si>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</si>
  <si>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</si>
  <si>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</si>
  <si>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</si>
  <si>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</si>
  <si>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</si>
  <si>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</si>
  <si>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</si>
  <si>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</si>
  <si>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</si>
  <si>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</si>
  <si>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</si>
  <si>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</si>
  <si>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</si>
  <si>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</si>
  <si>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</si>
  <si>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</si>
  <si>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</si>
  <si>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</si>
  <si>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</si>
  <si>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</si>
  <si>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</si>
  <si>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</si>
  <si>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</si>
  <si>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</si>
  <si>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</si>
  <si>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</si>
  <si>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</si>
  <si>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</si>
  <si>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</si>
  <si>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</si>
  <si>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</si>
  <si>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</si>
  <si>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</si>
  <si>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</si>
  <si>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</si>
  <si>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</si>
  <si>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</si>
  <si>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</si>
  <si>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</si>
  <si>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</si>
  <si>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</si>
  <si>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</si>
  <si>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</si>
  <si>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</si>
  <si>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</si>
  <si>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</si>
  <si>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</si>
  <si>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</si>
  <si>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</si>
  <si>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</si>
  <si>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</si>
  <si>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</si>
  <si>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</si>
  <si>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</si>
  <si>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</si>
  <si>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</si>
  <si>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</si>
  <si>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</si>
  <si>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</si>
  <si>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</si>
  <si>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</si>
  <si>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</si>
  <si>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</si>
  <si>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</si>
  <si>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</si>
  <si>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</si>
  <si>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</si>
  <si>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</si>
  <si>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</si>
  <si>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</si>
  <si>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</si>
  <si>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</si>
  <si>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</si>
  <si>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</si>
  <si>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</si>
  <si>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</si>
  <si>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</si>
  <si>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</si>
  <si>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</si>
  <si>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</si>
  <si>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</si>
  <si>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</si>
  <si>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</si>
  <si>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</si>
  <si>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</si>
  <si>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</si>
  <si>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</si>
  <si>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</si>
  <si>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</si>
  <si>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</si>
  <si>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</si>
  <si>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</si>
  <si>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</si>
  <si>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</si>
  <si>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</si>
  <si>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</si>
  <si>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</si>
  <si>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</si>
  <si>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</si>
  <si>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</si>
  <si>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</si>
  <si>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</si>
  <si>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</si>
  <si>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</si>
  <si>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</si>
  <si>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</si>
  <si>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</si>
  <si>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</si>
  <si>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</si>
  <si>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</si>
  <si>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</si>
  <si>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</si>
  <si>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</si>
  <si>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</si>
  <si>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</si>
  <si>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</si>
  <si>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</si>
  <si>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</si>
  <si>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</si>
  <si>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</si>
  <si>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</si>
  <si>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</si>
  <si>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</si>
  <si>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</si>
  <si>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</si>
  <si>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</si>
  <si>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</si>
  <si>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</si>
  <si>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</si>
  <si>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</si>
  <si>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</si>
  <si>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</si>
  <si>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</si>
  <si>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</si>
  <si>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</si>
  <si>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</si>
  <si>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</si>
  <si>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</si>
  <si>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</si>
  <si>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</si>
  <si>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</si>
  <si>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</si>
  <si>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</si>
  <si>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</si>
  <si>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</si>
  <si>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</si>
  <si>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</si>
  <si>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</si>
  <si>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</si>
  <si>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</si>
  <si>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</si>
  <si>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</si>
  <si>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</si>
  <si>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</si>
  <si>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</si>
  <si>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</si>
  <si>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</si>
  <si>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</si>
  <si>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</si>
  <si>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</si>
  <si>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</si>
  <si>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</si>
  <si>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</si>
  <si>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</si>
  <si>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</si>
  <si>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</si>
  <si>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</si>
  <si>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</si>
  <si>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</si>
  <si>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</si>
  <si>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</si>
  <si>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</si>
  <si>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</si>
  <si>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</si>
  <si>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</si>
  <si>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</si>
  <si>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</si>
  <si>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</si>
  <si>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</si>
  <si>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</si>
  <si>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</si>
  <si>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</si>
  <si>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</si>
  <si>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</si>
  <si>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</si>
  <si>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</si>
  <si>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</si>
  <si>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</si>
  <si>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</si>
  <si>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</si>
  <si>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</si>
  <si>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</si>
  <si>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</si>
  <si>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</si>
  <si>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</si>
  <si>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</si>
  <si>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</si>
  <si>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</si>
  <si>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</si>
  <si>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</si>
  <si>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</si>
  <si>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</si>
  <si>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</si>
  <si>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</si>
  <si>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</si>
  <si>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</si>
  <si>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</si>
  <si>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</si>
  <si>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</si>
  <si>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</si>
  <si>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</si>
  <si>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</si>
  <si>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</si>
  <si>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</si>
  <si>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</si>
  <si>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</si>
  <si>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</si>
  <si>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</si>
  <si>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</si>
  <si>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</si>
  <si>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</si>
  <si>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</si>
  <si>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</si>
  <si>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</si>
  <si>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</si>
  <si>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</si>
  <si>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</si>
  <si>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</si>
  <si>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</si>
  <si>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</si>
  <si>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</si>
  <si>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</si>
  <si>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</si>
  <si>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</si>
  <si>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</si>
  <si>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</si>
  <si>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</si>
  <si>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</si>
  <si>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</si>
  <si>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</si>
  <si>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</si>
  <si>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</si>
  <si>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</si>
  <si>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</si>
  <si>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</si>
  <si>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</si>
  <si>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</si>
  <si>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</si>
  <si>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</si>
  <si>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</si>
  <si>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</si>
  <si>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</si>
  <si>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</si>
  <si>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</si>
  <si>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</si>
  <si>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</si>
  <si>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</si>
  <si>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</si>
  <si>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</si>
  <si>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</si>
  <si>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</si>
  <si>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</si>
  <si>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</si>
  <si>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</si>
  <si>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</si>
  <si>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</si>
  <si>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</si>
  <si>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</si>
  <si>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</si>
  <si>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</si>
  <si>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</si>
  <si>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</si>
  <si>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</si>
  <si>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</si>
  <si>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</si>
  <si>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</si>
  <si>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</si>
  <si>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</si>
  <si>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</si>
  <si>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</si>
  <si>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</si>
  <si>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</si>
  <si>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</si>
  <si>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</si>
  <si>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</si>
  <si>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</si>
  <si>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</si>
  <si>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</si>
  <si>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</si>
  <si>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</si>
  <si>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</si>
  <si>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</si>
  <si>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</si>
  <si>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</si>
  <si>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</si>
  <si>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</si>
  <si>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</si>
  <si>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</si>
  <si>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</si>
  <si>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</si>
  <si>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</si>
  <si>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</si>
  <si>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</si>
  <si>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</si>
  <si>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</si>
  <si>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</si>
  <si>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</si>
  <si>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</si>
  <si>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</si>
  <si>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</si>
  <si>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</si>
  <si>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</si>
  <si>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</si>
  <si>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</si>
  <si>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</si>
  <si>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</si>
  <si>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</si>
  <si>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</si>
  <si>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</si>
  <si>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</si>
  <si>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</si>
  <si>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</si>
  <si>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</si>
  <si>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</si>
  <si>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</si>
  <si>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</si>
  <si>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</si>
  <si>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</si>
  <si>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</si>
  <si>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</si>
  <si>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</si>
  <si>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</si>
  <si>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</si>
  <si>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</si>
  <si>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</si>
  <si>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</si>
  <si>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</si>
  <si>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</si>
  <si>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</si>
  <si>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</si>
  <si>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</si>
  <si>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</si>
  <si>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</si>
  <si>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</si>
  <si>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</si>
  <si>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</si>
  <si>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</si>
  <si>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</si>
  <si>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</si>
  <si>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</si>
  <si>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</si>
  <si>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</si>
  <si>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</si>
  <si>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</si>
  <si>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</si>
  <si>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</si>
  <si>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</si>
  <si>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</si>
  <si>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</si>
  <si>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</si>
  <si>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</si>
  <si>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</si>
  <si>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</si>
  <si>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</si>
  <si>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</si>
  <si>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</si>
  <si>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</si>
  <si>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</si>
  <si>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</si>
  <si>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</si>
  <si>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</si>
  <si>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</si>
  <si>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</si>
  <si>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</si>
  <si>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</si>
  <si>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</si>
  <si>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</si>
  <si>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</si>
  <si>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</si>
  <si>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</si>
  <si>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</si>
  <si>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</si>
  <si>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</si>
  <si>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</si>
  <si>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</si>
  <si>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</si>
  <si>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</si>
  <si>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</si>
  <si>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</si>
  <si>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</si>
  <si>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</si>
  <si>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</si>
  <si>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</si>
  <si>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</si>
  <si>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</si>
  <si>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</si>
  <si>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</si>
  <si>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</si>
  <si>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</si>
  <si>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</si>
  <si>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</si>
  <si>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</si>
  <si>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</si>
  <si>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</si>
  <si>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</si>
  <si>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</si>
  <si>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</si>
  <si>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</si>
  <si>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</si>
  <si>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</si>
  <si>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</si>
  <si>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</si>
  <si>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</si>
  <si>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</si>
  <si>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</si>
  <si>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</si>
  <si>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</si>
  <si>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</si>
  <si>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</si>
  <si>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</si>
  <si>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</si>
  <si>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</si>
  <si>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</si>
  <si>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</si>
  <si>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</si>
  <si>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</si>
  <si>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</si>
  <si>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</si>
  <si>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</si>
  <si>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</si>
  <si>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</si>
  <si>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</si>
  <si>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</si>
  <si>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</si>
  <si>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</si>
  <si>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</si>
  <si>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</si>
  <si>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</si>
  <si>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</si>
  <si>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</si>
  <si>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</si>
  <si>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</si>
  <si>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</si>
  <si>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</si>
  <si>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</si>
  <si>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</si>
  <si>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</si>
  <si>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</si>
  <si>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</si>
  <si>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</si>
  <si>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</si>
  <si>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</si>
  <si>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</si>
  <si>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</si>
  <si>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</si>
  <si>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</si>
  <si>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</si>
  <si>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</si>
  <si>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</si>
  <si>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</si>
  <si>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</si>
  <si>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</si>
  <si>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</si>
  <si>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</si>
  <si>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</si>
  <si>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</si>
  <si>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</si>
  <si>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</si>
  <si>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</si>
  <si>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</si>
  <si>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</si>
  <si>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</si>
  <si>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</si>
  <si>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</si>
  <si>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</si>
  <si>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</si>
  <si>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</si>
  <si>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</si>
  <si>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</si>
  <si>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</si>
  <si>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</si>
  <si>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</si>
  <si>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</si>
  <si>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</si>
  <si>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</si>
  <si>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</si>
  <si>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</si>
  <si>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</si>
  <si>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</si>
  <si>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</si>
  <si>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</si>
  <si>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</si>
  <si>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</si>
  <si>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</si>
  <si>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</si>
  <si>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</si>
  <si>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</si>
  <si>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</si>
  <si>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</si>
  <si>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</si>
  <si>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</si>
  <si>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</si>
  <si>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</si>
  <si>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</si>
  <si>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</si>
  <si>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</si>
  <si>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</si>
  <si>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</si>
  <si>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</si>
  <si>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</si>
  <si>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</si>
  <si>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</si>
  <si>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</si>
  <si>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</si>
  <si>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</si>
  <si>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</si>
  <si>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</si>
  <si>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</si>
  <si>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</si>
  <si>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</si>
  <si>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</si>
  <si>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</si>
  <si>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</si>
  <si>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</si>
  <si>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</si>
  <si>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</si>
  <si>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</si>
  <si>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</si>
  <si>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</si>
  <si>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</si>
  <si>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</si>
  <si>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</si>
  <si>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</si>
  <si>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</si>
  <si>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</si>
  <si>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</si>
  <si>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</si>
  <si>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</si>
  <si>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</si>
  <si>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</si>
  <si>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</si>
  <si>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</si>
  <si>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</si>
  <si>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</si>
  <si>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</si>
  <si>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</si>
  <si>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</si>
  <si>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</si>
  <si>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</si>
  <si>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</si>
  <si>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</si>
  <si>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</si>
  <si>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</si>
  <si>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</si>
  <si>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</si>
  <si>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</si>
  <si>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</si>
  <si>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</si>
  <si>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</si>
  <si>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</si>
  <si>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</si>
  <si>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</si>
  <si>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</si>
  <si>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</si>
  <si>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</si>
  <si>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</si>
  <si>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</si>
  <si>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</si>
  <si>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</si>
  <si>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</si>
  <si>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</si>
  <si>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</si>
  <si>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</si>
  <si>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</si>
  <si>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</si>
  <si>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</si>
  <si>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</si>
  <si>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</si>
  <si>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</si>
  <si>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</si>
  <si>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</si>
  <si>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</si>
  <si>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</si>
  <si>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</si>
  <si>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</si>
  <si>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</si>
  <si>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</si>
  <si>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</si>
  <si>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</si>
  <si>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</si>
  <si>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</si>
  <si>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</si>
  <si>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</si>
  <si>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</si>
  <si>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</si>
  <si>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</si>
  <si>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</si>
  <si>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</si>
  <si>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</si>
  <si>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</si>
  <si>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</si>
  <si>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</si>
  <si>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</si>
  <si>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</si>
  <si>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</si>
  <si>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</si>
  <si>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</si>
  <si>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</si>
  <si>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</si>
  <si>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</si>
  <si>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</si>
  <si>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</si>
  <si>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</si>
  <si>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</si>
  <si>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</si>
  <si>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</si>
  <si>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</si>
  <si>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</si>
  <si>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</si>
  <si>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</si>
  <si>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</si>
  <si>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</si>
  <si>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</si>
  <si>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</si>
  <si>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</si>
  <si>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</si>
  <si>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</si>
  <si>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</si>
  <si>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</si>
  <si>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</si>
  <si>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</si>
  <si>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</si>
  <si>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</si>
  <si>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</si>
  <si>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</si>
  <si>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</si>
  <si>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</si>
  <si>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</si>
  <si>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</si>
  <si>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</si>
  <si>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</si>
  <si>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</si>
  <si>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</si>
  <si>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</si>
  <si>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</si>
  <si>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</si>
  <si>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</si>
  <si>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</si>
  <si>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</si>
  <si>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</si>
  <si>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</si>
  <si>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</si>
  <si>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</si>
  <si>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</si>
  <si>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</si>
  <si>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</si>
  <si>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</si>
  <si>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</si>
  <si>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</si>
  <si>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</si>
  <si>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</si>
  <si>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</si>
  <si>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</si>
  <si>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</si>
  <si>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</si>
  <si>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</si>
  <si>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</si>
  <si>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</si>
  <si>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</si>
  <si>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</si>
  <si>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</si>
  <si>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</si>
  <si>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</si>
  <si>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</si>
  <si>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</si>
  <si>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</si>
  <si>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</si>
  <si>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</si>
  <si>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</si>
  <si>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</si>
  <si>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</si>
  <si>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</si>
  <si>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</si>
  <si>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</si>
  <si>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</si>
  <si>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</si>
  <si>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</si>
  <si>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</si>
  <si>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</si>
  <si>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</si>
  <si>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</si>
  <si>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</si>
  <si>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</si>
  <si>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</si>
  <si>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</si>
  <si>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</si>
  <si>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</si>
  <si>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</si>
  <si>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</si>
  <si>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</si>
  <si>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</si>
  <si>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</si>
  <si>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</si>
  <si>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</si>
  <si>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</si>
  <si>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</si>
  <si>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</si>
  <si>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</si>
  <si>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</si>
  <si>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</si>
  <si>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</si>
  <si>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</si>
  <si>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</si>
  <si>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</si>
  <si>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</si>
  <si>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</si>
  <si>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</si>
  <si>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</si>
  <si>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</si>
  <si>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</si>
  <si>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</si>
  <si>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</si>
  <si>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</si>
  <si>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</si>
  <si>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</si>
  <si>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</si>
  <si>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</si>
  <si>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</si>
  <si>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</si>
  <si>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</si>
  <si>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</si>
  <si>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</si>
  <si>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</si>
  <si>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</si>
  <si>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</si>
  <si>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</si>
  <si>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</si>
  <si>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</si>
  <si>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</si>
  <si>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</si>
  <si>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</si>
  <si>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</si>
  <si>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</si>
  <si>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</si>
  <si>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</si>
  <si>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</si>
  <si>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</si>
  <si>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</si>
  <si>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</si>
  <si>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</si>
  <si>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</si>
  <si>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</si>
  <si>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</si>
  <si>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</si>
  <si>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</si>
  <si>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</si>
  <si>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</si>
  <si>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</si>
  <si>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</si>
  <si>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</si>
  <si>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</si>
  <si>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</si>
  <si>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</si>
  <si>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</si>
  <si>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</si>
  <si>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</si>
  <si>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</si>
  <si>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</si>
  <si>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</si>
  <si>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</si>
  <si>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</si>
  <si>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</si>
  <si>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</si>
  <si>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</si>
  <si>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</si>
  <si>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</si>
  <si>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</si>
  <si>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</si>
  <si>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</si>
  <si>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</si>
  <si>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</si>
  <si>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</si>
  <si>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</si>
  <si>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</si>
  <si>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</si>
  <si>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</si>
  <si>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</si>
  <si>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</si>
  <si>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</si>
  <si>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</si>
  <si>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</si>
  <si>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</si>
  <si>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</si>
  <si>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</si>
  <si>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</si>
  <si>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</si>
  <si>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</si>
  <si>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</si>
  <si>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</si>
  <si>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</si>
  <si>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</si>
  <si>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</si>
  <si>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</si>
  <si>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</si>
  <si>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</si>
  <si>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</si>
  <si>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</si>
  <si>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</si>
  <si>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</si>
  <si>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</si>
  <si>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</si>
  <si>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</si>
  <si>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</si>
  <si>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</si>
  <si>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</si>
  <si>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</si>
  <si>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</si>
  <si>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</si>
  <si>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</si>
  <si>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</si>
  <si>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</si>
  <si>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</si>
  <si>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</si>
  <si>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</si>
  <si>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</si>
  <si>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</si>
  <si>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</si>
  <si>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</si>
  <si>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</si>
  <si>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</si>
  <si>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</si>
  <si>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</si>
  <si>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</si>
  <si>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</si>
  <si>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</si>
  <si>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</si>
  <si>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</si>
  <si>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</si>
  <si>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</si>
  <si>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</si>
  <si>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</si>
  <si>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</si>
  <si>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</si>
  <si>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</si>
  <si>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</si>
  <si>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</si>
  <si>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</si>
  <si>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</si>
  <si>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</si>
  <si>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</si>
  <si>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</si>
  <si>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</si>
  <si>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</si>
  <si>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</si>
  <si>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</si>
  <si>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</si>
  <si>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</si>
  <si>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</si>
  <si>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</si>
  <si>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</si>
  <si>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</si>
  <si>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</si>
  <si>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</si>
  <si>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</si>
  <si>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</si>
  <si>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</si>
  <si>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</si>
  <si>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</si>
  <si>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</si>
  <si>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</si>
  <si>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</si>
  <si>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</si>
  <si>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</si>
  <si>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</si>
  <si>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</si>
  <si>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</si>
  <si>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</si>
  <si>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</si>
  <si>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</si>
  <si>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</si>
  <si>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</si>
  <si>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</si>
  <si>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</si>
  <si>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</si>
  <si>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</si>
  <si>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</si>
  <si>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</si>
  <si>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</si>
  <si>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</si>
  <si>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</si>
  <si>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</si>
  <si>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</si>
  <si>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</si>
  <si>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</si>
  <si>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</si>
  <si>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</si>
  <si>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</si>
  <si>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</si>
  <si>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</si>
  <si>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</si>
  <si>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</si>
  <si>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</si>
  <si>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</si>
  <si>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</si>
  <si>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</si>
  <si>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</si>
  <si>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</si>
  <si>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</si>
  <si>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</si>
  <si>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</si>
  <si>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</si>
  <si>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</si>
  <si>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</si>
  <si>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</si>
  <si>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</si>
  <si>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</si>
  <si>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</si>
  <si>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</si>
  <si>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</si>
  <si>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</si>
  <si>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</si>
  <si>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</si>
  <si>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</si>
  <si>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</si>
  <si>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</si>
  <si>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</si>
  <si>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</si>
  <si>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</si>
  <si>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</si>
  <si>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</si>
  <si>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</si>
  <si>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</si>
  <si>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</si>
  <si>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</si>
  <si>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</si>
  <si>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</si>
  <si>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</si>
  <si>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</si>
  <si>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</si>
  <si>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</si>
  <si>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</si>
  <si>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</si>
  <si>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</si>
  <si>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</si>
  <si>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</si>
  <si>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</si>
  <si>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</si>
  <si>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</si>
  <si>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</si>
  <si>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</si>
  <si>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</si>
  <si>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</si>
  <si>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</si>
  <si>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</si>
  <si>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</si>
  <si>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</si>
  <si>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</si>
  <si>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</si>
  <si>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</si>
  <si>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</si>
  <si>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</si>
  <si>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</si>
  <si>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</si>
  <si>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</si>
  <si>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</si>
  <si>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</si>
  <si>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</si>
  <si>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</si>
  <si>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</si>
  <si>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</si>
  <si>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</si>
  <si>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</si>
  <si>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</si>
  <si>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</si>
  <si>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</si>
  <si>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</si>
  <si>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</si>
  <si>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</si>
  <si>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</si>
  <si>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</si>
  <si>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</si>
  <si>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</si>
  <si>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</si>
  <si>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</si>
  <si>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</si>
  <si>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</si>
  <si>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</si>
  <si>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</si>
  <si>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</si>
  <si>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</si>
  <si>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</si>
  <si>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</si>
  <si>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</si>
  <si>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</si>
  <si>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</si>
  <si>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</si>
  <si>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</si>
  <si>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</si>
  <si>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</si>
  <si>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</si>
  <si>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</si>
  <si>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</si>
  <si>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</si>
  <si>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</si>
  <si>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</si>
  <si>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</si>
  <si>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</si>
  <si>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</si>
  <si>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</si>
  <si>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</si>
  <si>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</si>
  <si>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</si>
  <si>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</si>
  <si>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</si>
  <si>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</si>
  <si>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</si>
  <si>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</si>
  <si>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</si>
  <si>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</si>
  <si>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</si>
  <si>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</si>
  <si>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</si>
  <si>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</si>
  <si>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</si>
  <si>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</si>
  <si>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</si>
  <si>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</si>
  <si>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</si>
  <si>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</si>
  <si>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</si>
  <si>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</si>
  <si>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</si>
  <si>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</si>
  <si>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</si>
  <si>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</si>
  <si>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</si>
  <si>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</si>
  <si>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</si>
  <si>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</si>
  <si>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</si>
  <si>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</si>
  <si>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</si>
  <si>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</si>
  <si>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</si>
  <si>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</si>
  <si>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</si>
  <si>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</si>
  <si>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</si>
  <si>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</si>
  <si>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</si>
  <si>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</si>
  <si>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</si>
  <si>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</si>
  <si>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</si>
  <si>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</si>
  <si>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</si>
  <si>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</si>
  <si>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</si>
  <si>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</si>
  <si>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</si>
  <si>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</si>
  <si>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</si>
  <si>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</si>
  <si>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</si>
  <si>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</si>
  <si>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</si>
  <si>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</si>
  <si>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</si>
  <si>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</si>
  <si>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</si>
  <si>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</si>
  <si>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</si>
  <si>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</si>
  <si>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</si>
  <si>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</si>
  <si>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</si>
  <si>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</si>
  <si>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</si>
  <si>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</si>
  <si>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</si>
  <si>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</si>
  <si>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</si>
  <si>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</si>
  <si>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</si>
  <si>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</si>
  <si>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</si>
  <si>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</si>
  <si>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</si>
  <si>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</si>
  <si>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</si>
  <si>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</si>
  <si>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</si>
  <si>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</si>
  <si>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</si>
  <si>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</si>
  <si>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</si>
  <si>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</si>
  <si>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</si>
  <si>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</si>
  <si>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</si>
  <si>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</si>
  <si>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</si>
  <si>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</si>
  <si>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</si>
  <si>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</si>
  <si>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</si>
  <si>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</si>
  <si>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</si>
  <si>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</si>
  <si>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</si>
  <si>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</si>
  <si>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</si>
  <si>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</si>
  <si>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</si>
  <si>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</si>
  <si>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</si>
  <si>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</si>
  <si>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</si>
  <si>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</si>
  <si>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</si>
  <si>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</si>
  <si>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</si>
  <si>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</si>
  <si>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</si>
  <si>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</si>
  <si>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</si>
  <si>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</si>
  <si>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</si>
  <si>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</si>
  <si>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</si>
  <si>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</si>
  <si>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</si>
  <si>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</si>
  <si>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</si>
  <si>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</si>
  <si>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</si>
  <si>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</si>
  <si>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</si>
  <si>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</si>
  <si>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</si>
  <si>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</si>
  <si>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</si>
  <si>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</si>
  <si>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</si>
  <si>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</si>
  <si>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</si>
  <si>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</si>
  <si>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</si>
  <si>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</si>
  <si>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</si>
  <si>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</si>
  <si>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</si>
  <si>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</si>
  <si>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</si>
  <si>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</si>
  <si>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</si>
  <si>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</si>
  <si>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</si>
  <si>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</si>
  <si>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</si>
  <si>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</si>
  <si>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</si>
  <si>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</si>
  <si>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</si>
  <si>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</si>
  <si>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</si>
  <si>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</si>
  <si>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</si>
  <si>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</si>
  <si>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</si>
  <si>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</si>
  <si>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</si>
  <si>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</si>
  <si>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</si>
  <si>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</si>
  <si>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</si>
  <si>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</si>
  <si>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</si>
  <si>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</si>
  <si>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</si>
  <si>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</si>
  <si>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</si>
  <si>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</si>
  <si>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</si>
  <si>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</si>
  <si>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</si>
  <si>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</si>
  <si>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</si>
  <si>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</si>
  <si>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</si>
  <si>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</si>
  <si>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</si>
  <si>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</si>
  <si>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</si>
  <si>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</si>
  <si>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</si>
  <si>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</si>
  <si>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</si>
  <si>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</si>
  <si>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</si>
  <si>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</si>
  <si>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</si>
  <si>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</si>
  <si>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</si>
  <si>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</si>
  <si>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</si>
  <si>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</si>
  <si>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</si>
  <si>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</si>
  <si>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</si>
  <si>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</si>
  <si>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</si>
  <si>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</si>
  <si>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</si>
  <si>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</si>
  <si>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</si>
  <si>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</si>
  <si>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</si>
  <si>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</si>
  <si>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</si>
  <si>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</si>
  <si>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</si>
  <si>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</si>
  <si>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</si>
  <si>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</si>
  <si>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</si>
  <si>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</si>
  <si>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</si>
  <si>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</si>
  <si>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</si>
  <si>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</si>
  <si>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</si>
  <si>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</si>
  <si>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</si>
  <si>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</si>
  <si>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</si>
  <si>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</si>
  <si>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</si>
  <si>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</si>
  <si>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</si>
  <si>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</si>
  <si>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</si>
  <si>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</si>
  <si>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</si>
  <si>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</si>
  <si>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</si>
  <si>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</si>
  <si>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</si>
  <si>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</si>
  <si>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</si>
  <si>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</si>
  <si>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</si>
  <si>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</si>
  <si>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</si>
  <si>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</si>
  <si>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</si>
  <si>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</si>
  <si>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</si>
  <si>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</si>
  <si>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</si>
  <si>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</si>
  <si>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</si>
  <si>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</si>
  <si>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</si>
  <si>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</si>
  <si>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</si>
  <si>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</si>
  <si>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</si>
  <si>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</si>
  <si>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</si>
  <si>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</si>
  <si>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</si>
  <si>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</si>
  <si>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</si>
  <si>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</si>
  <si>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</si>
  <si>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</si>
  <si>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</si>
  <si>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</si>
  <si>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</si>
  <si>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</si>
  <si>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</si>
  <si>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</si>
  <si>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</si>
  <si>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</si>
  <si>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</si>
  <si>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</si>
  <si>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</si>
  <si>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</si>
  <si>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</si>
  <si>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</si>
  <si>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</si>
  <si>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</si>
  <si>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</si>
  <si>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</si>
  <si>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</si>
  <si>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</si>
  <si>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</si>
  <si>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</si>
  <si>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</si>
  <si>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</si>
  <si>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</si>
  <si>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</si>
  <si>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</si>
  <si>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</si>
  <si>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</si>
  <si>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</si>
  <si>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</si>
  <si>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</si>
  <si>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</si>
  <si>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</si>
  <si>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</si>
  <si>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</si>
  <si>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</si>
  <si>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</si>
  <si>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</si>
  <si>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</si>
  <si>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</si>
  <si>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</si>
  <si>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</si>
  <si>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</si>
  <si>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</si>
  <si>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</si>
  <si>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</si>
  <si>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</si>
  <si>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</si>
  <si>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</si>
  <si>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</si>
  <si>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</si>
  <si>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</si>
  <si>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</si>
  <si>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</si>
  <si>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</si>
  <si>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</si>
  <si>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</si>
  <si>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</si>
  <si>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</si>
  <si>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</si>
  <si>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</si>
  <si>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</si>
  <si>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</si>
  <si>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</si>
  <si>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</si>
  <si>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</si>
  <si>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</si>
  <si>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</si>
  <si>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</si>
  <si>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</si>
  <si>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</si>
  <si>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</si>
  <si>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</si>
  <si>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</si>
  <si>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</si>
  <si>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</si>
  <si>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</si>
  <si>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</si>
  <si>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</si>
  <si>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</si>
  <si>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</si>
  <si>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</si>
  <si>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</si>
  <si>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</si>
  <si>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</si>
  <si>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</si>
  <si>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</si>
  <si>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</si>
  <si>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</si>
  <si>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</si>
  <si>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</si>
  <si>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</si>
  <si>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</si>
  <si>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</si>
  <si>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</si>
  <si>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</si>
  <si>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</si>
  <si>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</si>
  <si>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</si>
  <si>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</si>
  <si>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</si>
  <si>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</si>
  <si>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</si>
  <si>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</si>
  <si>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</si>
  <si>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</si>
  <si>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</si>
  <si>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</si>
  <si>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</si>
  <si>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</si>
  <si>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</si>
  <si>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</si>
  <si>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</si>
  <si>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</si>
  <si>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</si>
  <si>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</si>
  <si>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</si>
  <si>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</si>
  <si>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</si>
  <si>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</si>
  <si>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</si>
  <si>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</si>
  <si>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</si>
  <si>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</si>
  <si>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</si>
  <si>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</si>
  <si>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</si>
  <si>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</si>
  <si>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</si>
  <si>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</si>
  <si>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</si>
  <si>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</si>
  <si>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</si>
  <si>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</si>
  <si>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</si>
  <si>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</si>
  <si>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</si>
  <si>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</si>
  <si>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</si>
  <si>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</si>
  <si>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</si>
  <si>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</si>
  <si>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</si>
  <si>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</si>
  <si>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</si>
  <si>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</si>
  <si>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</si>
  <si>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</si>
  <si>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</si>
  <si>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</si>
  <si>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</si>
  <si>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</si>
  <si>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</si>
  <si>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</si>
  <si>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</si>
  <si>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</si>
  <si>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</si>
  <si>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</si>
  <si>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</si>
  <si>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</si>
  <si>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</si>
  <si>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</si>
  <si>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</si>
  <si>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</si>
  <si>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</si>
  <si>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</si>
  <si>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</si>
  <si>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</si>
  <si>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</si>
  <si>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</si>
  <si>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</si>
  <si>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</si>
  <si>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</si>
  <si>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</si>
  <si>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</si>
  <si>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</si>
  <si>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</si>
  <si>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</si>
  <si>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</si>
  <si>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</si>
  <si>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</si>
  <si>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</si>
  <si>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</si>
  <si>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</si>
  <si>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</si>
  <si>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</si>
  <si>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</si>
  <si>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</si>
  <si>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</si>
  <si>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</si>
  <si>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</si>
  <si>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</si>
  <si>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</si>
  <si>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</si>
  <si>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</si>
  <si>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</si>
  <si>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</si>
  <si>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</si>
  <si>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</si>
  <si>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</si>
  <si>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</si>
  <si>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</si>
  <si>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</si>
  <si>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</si>
  <si>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</si>
  <si>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</si>
  <si>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</si>
  <si>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</si>
  <si>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</si>
  <si>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</si>
  <si>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</si>
  <si>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</si>
  <si>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</si>
  <si>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</si>
  <si>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</si>
  <si>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</si>
  <si>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</si>
  <si>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</si>
  <si>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</si>
  <si>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</si>
  <si>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</si>
  <si>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</si>
  <si>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</si>
  <si>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</si>
  <si>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</si>
  <si>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</si>
  <si>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</si>
  <si>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</si>
  <si>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</si>
  <si>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</si>
  <si>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</si>
  <si>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</si>
  <si>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</si>
  <si>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</si>
  <si>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</si>
  <si>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</si>
  <si>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</si>
  <si>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</si>
  <si>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</si>
  <si>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</si>
  <si>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</si>
  <si>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</si>
  <si>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</si>
  <si>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</si>
  <si>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</si>
  <si>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</si>
  <si>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</si>
  <si>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</si>
  <si>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</si>
  <si>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</si>
  <si>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</si>
  <si>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</si>
  <si>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</si>
  <si>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</si>
  <si>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</si>
  <si>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</si>
  <si>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</si>
  <si>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</si>
  <si>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</si>
  <si>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</si>
  <si>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</si>
  <si>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</si>
  <si>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</si>
  <si>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</si>
  <si>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</si>
  <si>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</si>
  <si>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</si>
  <si>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</si>
  <si>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</si>
  <si>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</si>
  <si>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</si>
  <si>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</si>
  <si>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</si>
  <si>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</si>
  <si>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</si>
  <si>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</si>
  <si>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</si>
  <si>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</si>
  <si>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</si>
  <si>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</si>
  <si>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</si>
  <si>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</si>
  <si>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</si>
  <si>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</si>
  <si>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</si>
  <si>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</si>
  <si>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</si>
  <si>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</si>
  <si>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</si>
  <si>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</si>
  <si>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</si>
  <si>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</si>
  <si>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</si>
  <si>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</si>
  <si>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</si>
  <si>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</si>
  <si>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</si>
  <si>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</si>
  <si>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</si>
  <si>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</si>
  <si>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</si>
  <si>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</si>
  <si>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</si>
  <si>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</si>
  <si>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</si>
  <si>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</si>
  <si>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</si>
  <si>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</si>
  <si>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</si>
  <si>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</si>
  <si>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</si>
  <si>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</si>
  <si>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</si>
  <si>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</si>
  <si>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</si>
  <si>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</si>
  <si>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</si>
  <si>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</si>
  <si>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</si>
  <si>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</si>
  <si>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</si>
  <si>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</si>
  <si>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</si>
  <si>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</si>
  <si>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</si>
  <si>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</si>
  <si>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</si>
  <si>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</si>
  <si>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</si>
  <si>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</si>
  <si>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</si>
  <si>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</si>
  <si>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</si>
  <si>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</si>
  <si>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</si>
  <si>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</si>
  <si>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</si>
  <si>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</si>
  <si>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</si>
  <si>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</si>
  <si>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</si>
  <si>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</si>
  <si>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</si>
  <si>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</si>
  <si>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</si>
  <si>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</si>
  <si>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</si>
  <si>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</si>
  <si>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</si>
  <si>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</si>
  <si>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</si>
  <si>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</si>
  <si>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</si>
  <si>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</si>
  <si>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</si>
  <si>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</si>
  <si>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</si>
  <si>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</si>
  <si>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</si>
  <si>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</si>
  <si>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</si>
  <si>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</si>
  <si>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</si>
  <si>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</si>
  <si>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</si>
  <si>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</si>
  <si>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</si>
  <si>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</si>
  <si>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</si>
  <si>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</si>
  <si>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</si>
  <si>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</si>
  <si>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</si>
  <si>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</si>
  <si>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</si>
  <si>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</si>
  <si>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</si>
  <si>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</si>
  <si>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</si>
  <si>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</si>
  <si>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</si>
  <si>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</si>
  <si>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</si>
  <si>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</si>
  <si>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</si>
  <si>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</si>
  <si>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</si>
  <si>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</si>
  <si>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</si>
  <si>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</si>
  <si>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</si>
  <si>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</si>
  <si>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</si>
  <si>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</si>
  <si>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</si>
  <si>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</si>
  <si>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</si>
  <si>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</si>
  <si>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</si>
  <si>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</si>
  <si>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</si>
  <si>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</si>
  <si>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</si>
  <si>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</si>
  <si>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</si>
  <si>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</si>
  <si>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</si>
  <si>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</si>
  <si>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</si>
  <si>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</si>
  <si>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</si>
  <si>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</si>
  <si>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</si>
  <si>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</si>
  <si>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</si>
  <si>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</si>
  <si>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</si>
  <si>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</si>
  <si>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</si>
  <si>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</si>
  <si>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</si>
  <si>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</si>
  <si>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</si>
  <si>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</si>
  <si>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</si>
  <si>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</si>
  <si>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</si>
  <si>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</si>
  <si>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</si>
  <si>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</si>
  <si>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</si>
  <si>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</si>
  <si>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</si>
  <si>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</si>
  <si>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</si>
  <si>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</si>
  <si>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</si>
  <si>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</si>
  <si>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</si>
  <si>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</si>
  <si>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</si>
  <si>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</si>
  <si>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</si>
  <si>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</si>
  <si>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</si>
  <si>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</si>
  <si>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</si>
  <si>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</si>
  <si>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</si>
  <si>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</si>
  <si>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</si>
  <si>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</si>
  <si>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</si>
  <si>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</si>
  <si>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</si>
  <si>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</si>
  <si>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</si>
  <si>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</si>
  <si>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</si>
  <si>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</si>
  <si>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</si>
  <si>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</si>
  <si>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</si>
  <si>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</si>
  <si>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</si>
  <si>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</si>
  <si>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</si>
  <si>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</si>
  <si>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</si>
  <si>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</si>
  <si>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</si>
  <si>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</si>
  <si>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</si>
  <si>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</si>
  <si>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</si>
  <si>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</si>
  <si>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</si>
  <si>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</si>
  <si>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</si>
  <si>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</si>
  <si>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</si>
  <si>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</si>
  <si>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</si>
  <si>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</si>
  <si>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</si>
  <si>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</si>
  <si>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</si>
  <si>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</si>
  <si>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</si>
  <si>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</si>
  <si>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</si>
  <si>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</si>
  <si>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</si>
  <si>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</si>
  <si>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</si>
  <si>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</si>
  <si>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</si>
  <si>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</si>
  <si>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</si>
  <si>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</si>
  <si>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</si>
  <si>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</si>
  <si>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</si>
  <si>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</si>
  <si>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</si>
  <si>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</si>
  <si>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</si>
  <si>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</si>
  <si>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</si>
  <si>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</si>
  <si>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</si>
  <si>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</si>
  <si>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</si>
  <si>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</si>
  <si>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</si>
  <si>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</si>
  <si>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</si>
  <si>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</si>
  <si>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</si>
  <si>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</si>
  <si>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</si>
  <si>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</si>
  <si>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</si>
  <si>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</si>
  <si>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</si>
  <si>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</si>
  <si>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</si>
  <si>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</si>
  <si>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</si>
  <si>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</si>
  <si>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</si>
  <si>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</si>
  <si>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</si>
  <si>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</si>
  <si>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</si>
  <si>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</si>
  <si>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</si>
  <si>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</si>
  <si>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</si>
  <si>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</si>
  <si>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</si>
  <si>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</si>
  <si>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</si>
  <si>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</si>
  <si>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</si>
  <si>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</si>
  <si>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</si>
  <si>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</si>
  <si>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</si>
  <si>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</si>
  <si>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</si>
  <si>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</si>
  <si>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</si>
  <si>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</si>
  <si>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</si>
  <si>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</si>
  <si>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</si>
  <si>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</si>
  <si>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</si>
  <si>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</si>
  <si>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</si>
  <si>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</si>
  <si>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</si>
  <si>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</si>
  <si>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</si>
  <si>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</si>
  <si>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</si>
  <si>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</si>
  <si>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</si>
  <si>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</si>
  <si>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</si>
  <si>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</si>
  <si>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</si>
  <si>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</si>
  <si>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</si>
  <si>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</si>
  <si>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</si>
  <si>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</si>
  <si>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</si>
  <si>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</si>
  <si>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</si>
  <si>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</si>
  <si>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</si>
  <si>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</si>
  <si>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</si>
  <si>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</si>
  <si>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</si>
  <si>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</si>
  <si>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</si>
  <si>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</si>
  <si>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</si>
  <si>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</si>
  <si>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</si>
  <si>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</si>
  <si>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</si>
  <si>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</si>
  <si>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</si>
  <si>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</si>
  <si>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</si>
  <si>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</si>
  <si>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</si>
  <si>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</si>
  <si>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</si>
  <si>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</si>
  <si>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</si>
  <si>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</si>
  <si>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</si>
  <si>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</si>
  <si>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</si>
  <si>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</si>
  <si>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</si>
  <si>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</si>
  <si>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</si>
  <si>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</si>
  <si>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</si>
  <si>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</si>
  <si>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</si>
  <si>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</si>
  <si>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</si>
  <si>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</si>
  <si>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</si>
  <si>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</si>
  <si>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</si>
  <si>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</si>
  <si>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</si>
  <si>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</si>
  <si>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</si>
  <si>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</si>
  <si>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</si>
  <si>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</si>
  <si>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</si>
  <si>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</si>
  <si>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</si>
  <si>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</si>
  <si>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</si>
  <si>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</si>
  <si>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</si>
  <si>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</si>
  <si>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</si>
  <si>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</si>
  <si>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</si>
  <si>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</si>
  <si>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</si>
  <si>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</si>
  <si>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</si>
  <si>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</si>
  <si>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</si>
  <si>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</si>
  <si>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</si>
  <si>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</si>
  <si>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</si>
  <si>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</si>
  <si>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</si>
  <si>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</si>
  <si>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</si>
  <si>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</si>
  <si>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</si>
  <si>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</si>
  <si>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</si>
  <si>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</si>
  <si>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</si>
  <si>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</si>
  <si>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</si>
  <si>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</si>
  <si>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</si>
  <si>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</si>
  <si>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</si>
  <si>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</si>
  <si>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</si>
  <si>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</si>
  <si>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</si>
  <si>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</si>
  <si>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</si>
  <si>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</si>
  <si>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</si>
  <si>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</si>
  <si>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</si>
  <si>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</si>
  <si>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</si>
  <si>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</si>
  <si>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</si>
  <si>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</si>
  <si>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</si>
  <si>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</si>
  <si>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</si>
  <si>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</si>
  <si>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</si>
  <si>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</si>
  <si>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</si>
  <si>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</si>
  <si>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</si>
  <si>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</si>
  <si>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</si>
  <si>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</si>
  <si>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</si>
  <si>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</si>
  <si>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</si>
  <si>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</si>
  <si>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</si>
  <si>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</si>
  <si>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</si>
  <si>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</si>
  <si>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</si>
  <si>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</si>
  <si>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</si>
  <si>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</si>
  <si>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</si>
  <si>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</si>
  <si>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</si>
  <si>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</si>
  <si>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</si>
  <si>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</si>
  <si>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</si>
  <si>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</si>
  <si>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</si>
  <si>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</si>
  <si>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</si>
  <si>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</si>
  <si>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</si>
  <si>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</si>
  <si>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</si>
  <si>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</si>
  <si>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</si>
  <si>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</si>
  <si>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</si>
  <si>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</si>
  <si>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</si>
  <si>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</si>
  <si>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</si>
  <si>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</si>
  <si>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</si>
  <si>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</si>
  <si>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</si>
  <si>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</si>
  <si>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</si>
  <si>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</si>
  <si>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</si>
  <si>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</si>
  <si>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</si>
  <si>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</si>
  <si>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</si>
  <si>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</si>
  <si>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</si>
  <si>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</si>
  <si>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</si>
  <si>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</si>
  <si>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</si>
  <si>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</si>
  <si>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</si>
  <si>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</si>
  <si>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</si>
  <si>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</si>
  <si>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</si>
  <si>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</si>
  <si>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</si>
  <si>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</si>
  <si>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</si>
  <si>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</si>
  <si>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</si>
  <si>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</si>
  <si>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</si>
  <si>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</si>
  <si>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</si>
  <si>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</si>
  <si>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</si>
  <si>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</si>
  <si>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</si>
  <si>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</si>
  <si>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</si>
  <si>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</si>
  <si>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</si>
  <si>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</si>
  <si>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</si>
  <si>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</si>
  <si>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</si>
  <si>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</si>
  <si>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</si>
  <si>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</si>
  <si>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</si>
  <si>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</si>
  <si>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</si>
  <si>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</si>
  <si>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</si>
  <si>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</si>
  <si>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</si>
  <si>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</si>
  <si>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</si>
  <si>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</si>
  <si>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</si>
  <si>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</si>
  <si>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</si>
  <si>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</si>
  <si>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</si>
  <si>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</si>
  <si>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</si>
  <si>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</si>
  <si>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</si>
  <si>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</si>
  <si>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</si>
  <si>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</si>
  <si>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</si>
  <si>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</si>
  <si>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</si>
  <si>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</si>
  <si>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</si>
  <si>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</si>
  <si>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</si>
  <si>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</si>
  <si>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</si>
  <si>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</si>
  <si>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</si>
  <si>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</si>
  <si>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</si>
  <si>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</si>
  <si>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</si>
  <si>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</si>
  <si>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</si>
  <si>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</si>
  <si>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</si>
  <si>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</si>
  <si>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</si>
  <si>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</si>
  <si>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</si>
  <si>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</si>
  <si>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</si>
  <si>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</si>
  <si>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</si>
  <si>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</si>
  <si>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</si>
  <si>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</si>
  <si>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</si>
  <si>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</si>
  <si>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</si>
  <si>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</si>
  <si>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</si>
  <si>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</si>
  <si>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</si>
  <si>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</si>
  <si>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</si>
  <si>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</si>
  <si>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</si>
  <si>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</si>
  <si>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</si>
  <si>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</si>
  <si>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</si>
  <si>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</si>
  <si>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</si>
  <si>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</si>
  <si>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</si>
  <si>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</si>
  <si>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</si>
  <si>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</si>
  <si>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</si>
  <si>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</si>
  <si>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</si>
  <si>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</si>
  <si>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</si>
  <si>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</si>
  <si>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</si>
  <si>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</si>
  <si>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</si>
  <si>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</si>
  <si>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</si>
  <si>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</si>
  <si>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</si>
  <si>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</si>
  <si>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</si>
  <si>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</si>
  <si>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</si>
  <si>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</si>
  <si>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</si>
  <si>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</si>
  <si>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</si>
  <si>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</si>
  <si>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</si>
  <si>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</si>
  <si>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</si>
  <si>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</si>
  <si>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</si>
  <si>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</si>
  <si>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</si>
  <si>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</si>
  <si>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</si>
  <si>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</si>
  <si>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</si>
  <si>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</si>
  <si>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</si>
  <si>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</si>
  <si>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</si>
  <si>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</si>
  <si>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</si>
  <si>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</si>
  <si>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</si>
  <si>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</si>
  <si>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</si>
  <si>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</si>
  <si>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</si>
  <si>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</si>
  <si>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</si>
  <si>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</si>
  <si>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</si>
  <si>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</si>
  <si>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</si>
  <si>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</si>
  <si>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</si>
  <si>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</si>
  <si>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</si>
  <si>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</si>
  <si>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</si>
  <si>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</si>
  <si>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</si>
  <si>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</si>
  <si>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</si>
  <si>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</si>
  <si>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</si>
  <si>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</si>
  <si>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</si>
  <si>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</si>
  <si>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</si>
  <si>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</si>
  <si>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</si>
  <si>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</si>
  <si>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</si>
  <si>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</si>
  <si>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</si>
  <si>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</si>
  <si>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</si>
  <si>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</si>
  <si>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</si>
  <si>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</si>
  <si>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</si>
  <si>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</si>
  <si>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</si>
  <si>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</si>
  <si>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</si>
  <si>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</si>
  <si>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</si>
  <si>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</si>
  <si>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</si>
  <si>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</si>
  <si>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</si>
  <si>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</si>
  <si>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</si>
  <si>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</si>
  <si>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</si>
  <si>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</si>
  <si>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</si>
  <si>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</si>
  <si>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</si>
  <si>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</si>
  <si>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</si>
  <si>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</si>
  <si>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</si>
  <si>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</si>
  <si>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</si>
  <si>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</si>
  <si>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</si>
  <si>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</si>
  <si>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</si>
  <si>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</si>
  <si>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</si>
  <si>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</si>
  <si>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</si>
  <si>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</si>
  <si>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</si>
  <si>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</si>
  <si>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</si>
  <si>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</si>
  <si>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</si>
  <si>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</si>
  <si>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</si>
  <si>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</si>
  <si>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</si>
  <si>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</si>
  <si>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</si>
  <si>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</si>
  <si>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</si>
  <si>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</si>
  <si>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</si>
  <si>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</si>
  <si>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</si>
  <si>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</si>
  <si>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</si>
  <si>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</si>
  <si>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</si>
  <si>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</si>
  <si>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</si>
  <si>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</si>
  <si>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</si>
  <si>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</si>
  <si>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</si>
  <si>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</si>
  <si>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</si>
  <si>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</si>
  <si>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</si>
  <si>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</si>
  <si>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</si>
  <si>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</si>
  <si>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</si>
  <si>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</si>
  <si>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</si>
  <si>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</si>
  <si>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</si>
  <si>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</si>
  <si>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</si>
  <si>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</si>
  <si>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</si>
  <si>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</si>
  <si>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</si>
  <si>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</si>
  <si>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</si>
  <si>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</si>
  <si>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</si>
  <si>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</si>
  <si>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</si>
  <si>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</si>
  <si>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</si>
  <si>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</si>
  <si>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</si>
  <si>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</si>
  <si>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</si>
  <si>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</si>
  <si>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</si>
  <si>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</si>
  <si>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</si>
  <si>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</si>
  <si>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</si>
  <si>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</si>
  <si>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</si>
  <si>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</si>
  <si>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</si>
  <si>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</si>
  <si>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</si>
  <si>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</si>
  <si>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</si>
  <si>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</si>
  <si>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</si>
  <si>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</si>
  <si>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</si>
  <si>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</si>
  <si>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</si>
  <si>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</si>
  <si>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</si>
  <si>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</si>
  <si>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</si>
  <si>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</si>
  <si>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</si>
  <si>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</si>
  <si>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</si>
  <si>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</si>
  <si>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</si>
  <si>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</si>
  <si>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</si>
  <si>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</si>
  <si>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</si>
  <si>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</si>
  <si>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</si>
  <si>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</si>
  <si>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</si>
  <si>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</si>
  <si>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</si>
  <si>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</si>
  <si>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</si>
  <si>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</si>
  <si>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</si>
  <si>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</si>
  <si>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</si>
  <si>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</si>
  <si>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</si>
  <si>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</si>
  <si>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</si>
  <si>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</si>
  <si>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</si>
  <si>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</si>
  <si>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</si>
  <si>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</si>
  <si>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</si>
  <si>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</si>
  <si>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</si>
  <si>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</si>
  <si>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</si>
  <si>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</si>
  <si>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</si>
  <si>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</si>
  <si>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</si>
  <si>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</si>
  <si>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</si>
  <si>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</si>
  <si>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</si>
  <si>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</si>
  <si>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</si>
  <si>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</si>
  <si>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</si>
  <si>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</si>
  <si>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</si>
  <si>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</si>
  <si>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</si>
  <si>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</si>
  <si>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</si>
  <si>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</si>
  <si>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</si>
  <si>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</si>
  <si>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</si>
  <si>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</si>
  <si>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</si>
  <si>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</si>
  <si>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</si>
  <si>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</si>
  <si>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</si>
  <si>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</si>
  <si>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</si>
  <si>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</si>
  <si>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</si>
  <si>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</si>
  <si>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</si>
  <si>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</si>
  <si>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</si>
  <si>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</si>
  <si>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</si>
  <si>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</si>
  <si>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</si>
  <si>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</si>
  <si>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</si>
  <si>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</si>
  <si>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</si>
  <si>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</si>
  <si>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</si>
  <si>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</si>
  <si>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</si>
  <si>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</si>
  <si>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</si>
  <si>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</si>
  <si>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</si>
  <si>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</si>
  <si>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</si>
  <si>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</si>
  <si>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</si>
  <si>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</si>
  <si>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</si>
  <si>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</si>
  <si>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</si>
  <si>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</si>
  <si>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</si>
  <si>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</si>
  <si>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</si>
  <si>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</si>
  <si>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</si>
  <si>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</si>
  <si>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</si>
  <si>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</si>
  <si>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</si>
  <si>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</si>
  <si>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</si>
  <si>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</si>
  <si>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</si>
  <si>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</si>
  <si>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</si>
  <si>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</si>
  <si>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</si>
  <si>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</si>
  <si>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</si>
  <si>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</si>
  <si>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</si>
  <si>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</si>
  <si>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</si>
  <si>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</si>
  <si>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</si>
  <si>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</si>
  <si>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</si>
  <si>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</si>
  <si>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</si>
  <si>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</si>
  <si>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</si>
  <si>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</si>
  <si>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</si>
  <si>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</si>
  <si>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</si>
  <si>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</si>
  <si>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</si>
  <si>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</si>
  <si>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</si>
  <si>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</si>
  <si>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</si>
  <si>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</si>
  <si>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</si>
  <si>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</si>
  <si>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</si>
  <si>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</si>
  <si>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</si>
  <si>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</si>
  <si>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</si>
  <si>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</si>
  <si>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</si>
  <si>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</si>
  <si>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</si>
  <si>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</si>
  <si>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</si>
  <si>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</si>
  <si>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</si>
  <si>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</si>
  <si>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</si>
  <si>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</si>
  <si>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</si>
  <si>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</si>
  <si>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</si>
  <si>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</si>
  <si>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</si>
  <si>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</si>
  <si>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</si>
  <si>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</si>
  <si>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</si>
  <si>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</si>
  <si>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</si>
  <si>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</si>
  <si>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</si>
  <si>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</si>
  <si>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</si>
  <si>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</si>
  <si>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</si>
  <si>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</si>
  <si>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</si>
  <si>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</si>
  <si>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</si>
  <si>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</si>
  <si>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</si>
  <si>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</si>
  <si>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</si>
  <si>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</si>
  <si>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</si>
  <si>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</si>
  <si>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</si>
  <si>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</si>
  <si>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</si>
  <si>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</si>
  <si>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</si>
  <si>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</si>
  <si>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</si>
  <si>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</si>
  <si>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</si>
  <si>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</si>
  <si>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</si>
  <si>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</si>
  <si>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</si>
  <si>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</si>
  <si>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</si>
  <si>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</si>
  <si>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</si>
  <si>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</si>
  <si>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</si>
  <si>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</si>
  <si>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</si>
  <si>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</si>
  <si>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</si>
  <si>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</si>
  <si>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</si>
  <si>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</si>
  <si>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</si>
  <si>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</si>
  <si>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</si>
  <si>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</si>
  <si>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</si>
  <si>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</si>
  <si>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</si>
  <si>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</si>
  <si>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</si>
  <si>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</si>
  <si>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</si>
  <si>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</si>
  <si>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</si>
  <si>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</si>
  <si>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</si>
  <si>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</si>
  <si>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</si>
  <si>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</si>
  <si>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</si>
  <si>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</si>
  <si>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</si>
  <si>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</si>
  <si>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</si>
  <si>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</si>
  <si>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</si>
  <si>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</si>
  <si>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</si>
  <si>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</si>
  <si>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</si>
  <si>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</si>
  <si>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</si>
  <si>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</si>
  <si>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</si>
  <si>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</si>
  <si>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</si>
  <si>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</si>
  <si>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</si>
  <si>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</si>
  <si>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</si>
  <si>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</si>
  <si>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</si>
  <si>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</si>
  <si>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</si>
  <si>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</si>
  <si>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</si>
  <si>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</si>
  <si>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</si>
  <si>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</si>
  <si>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</si>
  <si>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</si>
  <si>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</si>
  <si>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</si>
  <si>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</si>
  <si>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</si>
  <si>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</si>
  <si>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</si>
  <si>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</si>
  <si>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</si>
  <si>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</si>
  <si>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</si>
  <si>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</si>
  <si>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</si>
  <si>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</si>
  <si>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</si>
  <si>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</si>
  <si>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</si>
  <si>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</si>
  <si>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</si>
  <si>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</si>
  <si>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</si>
  <si>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</si>
  <si>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</si>
  <si>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</si>
  <si>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</si>
  <si>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</si>
  <si>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</si>
  <si>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</si>
  <si>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</si>
  <si>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</si>
  <si>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</si>
  <si>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</si>
  <si>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</si>
  <si>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</si>
  <si>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</si>
  <si>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</si>
  <si>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</si>
  <si>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</si>
  <si>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</si>
  <si>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</si>
  <si>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</si>
  <si>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</si>
  <si>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</si>
  <si>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</si>
  <si>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</si>
  <si>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</si>
  <si>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</si>
  <si>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</si>
  <si>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</si>
  <si>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</si>
  <si>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</si>
  <si>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</si>
  <si>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</si>
  <si>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</si>
  <si>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</si>
  <si>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</si>
  <si>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</si>
  <si>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</si>
  <si>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</si>
  <si>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</si>
  <si>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</si>
  <si>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</si>
  <si>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</si>
  <si>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</si>
  <si>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</si>
  <si>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</si>
  <si>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</si>
  <si>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</si>
  <si>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</si>
  <si>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</si>
  <si>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</si>
  <si>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</si>
  <si>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</si>
  <si>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</si>
  <si>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</si>
  <si>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</si>
  <si>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</si>
  <si>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</si>
  <si>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</si>
  <si>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</si>
  <si>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</si>
  <si>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</si>
  <si>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</si>
  <si>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</si>
  <si>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</si>
  <si>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</si>
  <si>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</si>
  <si>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</si>
  <si>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</si>
  <si>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</si>
  <si>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</si>
  <si>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</si>
  <si>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</si>
  <si>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</si>
  <si>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</si>
  <si>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</si>
  <si>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</si>
  <si>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</si>
  <si>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</si>
  <si>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</si>
  <si>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</si>
  <si>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</si>
  <si>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</si>
  <si>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</si>
  <si>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</si>
  <si>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</si>
  <si>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</si>
  <si>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</si>
  <si>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</si>
  <si>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</si>
  <si>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</si>
  <si>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</si>
  <si>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</si>
  <si>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</si>
  <si>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</si>
  <si>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</si>
  <si>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</si>
  <si>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</si>
  <si>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</si>
  <si>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</si>
  <si>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</si>
  <si>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</si>
  <si>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</si>
  <si>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</si>
  <si>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</si>
  <si>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</si>
  <si>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</si>
  <si>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</si>
  <si>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</si>
  <si>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</si>
  <si>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</si>
  <si>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</si>
  <si>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</si>
  <si>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</si>
  <si>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</si>
  <si>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</si>
  <si>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</si>
  <si>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</si>
  <si>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</si>
  <si>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</si>
  <si>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</si>
  <si>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</si>
  <si>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</si>
  <si>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</si>
  <si>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</si>
  <si>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</si>
  <si>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</si>
  <si>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</si>
  <si>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</si>
  <si>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</si>
  <si>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</si>
  <si>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</si>
  <si>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</si>
  <si>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</si>
  <si>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</si>
  <si>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</si>
  <si>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</si>
  <si>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</si>
  <si>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</si>
  <si>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</si>
  <si>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</si>
  <si>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</si>
  <si>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</si>
  <si>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</si>
  <si>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</si>
  <si>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</si>
  <si>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</si>
  <si>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</si>
  <si>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</si>
  <si>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</si>
  <si>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</si>
  <si>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</si>
  <si>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</si>
  <si>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</si>
  <si>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</si>
  <si>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</si>
  <si>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</si>
  <si>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</si>
  <si>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</si>
  <si>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</si>
  <si>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</si>
  <si>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</si>
  <si>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</si>
  <si>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</si>
  <si>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</si>
  <si>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</si>
  <si>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</si>
  <si>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</si>
  <si>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</si>
  <si>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</si>
  <si>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</si>
  <si>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</si>
  <si>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</si>
  <si>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</si>
  <si>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</si>
  <si>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</si>
  <si>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</si>
  <si>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</si>
  <si>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</si>
  <si>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</si>
  <si>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</si>
  <si>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</si>
  <si>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</si>
  <si>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</si>
  <si>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</si>
  <si>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</si>
  <si>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</si>
  <si>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</si>
  <si>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</si>
  <si>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</si>
  <si>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</si>
  <si>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</si>
  <si>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</si>
  <si>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</si>
  <si>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</si>
  <si>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</si>
  <si>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</si>
  <si>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</si>
  <si>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</si>
  <si>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</si>
  <si>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</si>
  <si>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</si>
  <si>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</si>
  <si>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</si>
  <si>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</si>
  <si>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</si>
  <si>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</si>
  <si>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</si>
  <si>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</si>
  <si>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</si>
  <si>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</si>
  <si>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</si>
  <si>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</si>
  <si>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</si>
  <si>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</si>
  <si>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</si>
  <si>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</si>
  <si>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</si>
  <si>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</si>
  <si>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</si>
  <si>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</si>
  <si>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</si>
  <si>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</si>
  <si>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</si>
  <si>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</si>
  <si>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</si>
  <si>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</si>
  <si>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</si>
  <si>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</si>
  <si>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</si>
  <si>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</si>
  <si>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</si>
  <si>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</si>
  <si>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</si>
  <si>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</si>
  <si>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</si>
  <si>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</si>
  <si>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</si>
  <si>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</si>
  <si>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</si>
  <si>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</si>
  <si>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</si>
  <si>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</si>
  <si>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</si>
  <si>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</si>
  <si>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</si>
  <si>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</si>
  <si>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</si>
  <si>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</si>
  <si>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</si>
  <si>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</si>
  <si>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</si>
  <si>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</si>
  <si>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</si>
  <si>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</si>
  <si>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</si>
  <si>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</si>
  <si>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</si>
  <si>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</si>
  <si>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</si>
  <si>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</si>
  <si>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</si>
  <si>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</si>
  <si>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</si>
  <si>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</si>
  <si>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</si>
  <si>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</si>
  <si>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</si>
  <si>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</si>
  <si>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</si>
  <si>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</si>
  <si>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</si>
  <si>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</si>
  <si>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</si>
  <si>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</si>
  <si>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</si>
  <si>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</si>
  <si>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</si>
  <si>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</si>
  <si>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</si>
  <si>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</si>
  <si>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</si>
  <si>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</si>
  <si>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</si>
  <si>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</si>
  <si>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</si>
  <si>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</si>
  <si>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</si>
  <si>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</si>
  <si>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</si>
  <si>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</si>
  <si>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</si>
  <si>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</si>
  <si>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</si>
  <si>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</si>
  <si>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</si>
  <si>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</si>
  <si>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</si>
  <si>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</si>
  <si>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</si>
  <si>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</si>
  <si>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</si>
  <si>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</si>
  <si>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</si>
  <si>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</si>
  <si>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</si>
  <si>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</si>
  <si>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</si>
  <si>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</si>
  <si>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</si>
  <si>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</si>
  <si>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</si>
  <si>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</si>
  <si>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</si>
  <si>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</si>
  <si>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</si>
  <si>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</si>
  <si>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</si>
  <si>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</si>
  <si>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</si>
  <si>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</si>
  <si>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</si>
  <si>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</si>
  <si>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</si>
  <si>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</si>
  <si>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</si>
  <si>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</si>
  <si>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</si>
  <si>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</si>
  <si>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</si>
  <si>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</si>
  <si>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</si>
  <si>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</si>
  <si>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</si>
  <si>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</si>
  <si>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</si>
  <si>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</si>
  <si>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</si>
  <si>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</si>
  <si>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</si>
  <si>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</si>
  <si>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</si>
  <si>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</si>
  <si>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</si>
  <si>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</si>
  <si>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</si>
  <si>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</si>
  <si>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</si>
  <si>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</si>
  <si>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</si>
  <si>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</si>
  <si>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</si>
  <si>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</si>
  <si>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</si>
  <si>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</si>
  <si>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</si>
  <si>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</si>
  <si>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</si>
  <si>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</si>
  <si>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</si>
  <si>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</si>
  <si>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</si>
  <si>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</si>
  <si>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</si>
  <si>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</si>
  <si>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</si>
  <si>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</si>
  <si>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</si>
  <si>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</si>
  <si>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</si>
  <si>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</si>
  <si>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</si>
  <si>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</si>
  <si>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</si>
  <si>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</si>
  <si>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</si>
  <si>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</si>
  <si>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</si>
  <si>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</si>
  <si>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</si>
  <si>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</si>
  <si>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</si>
  <si>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</si>
  <si>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</si>
  <si>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</si>
  <si>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</si>
  <si>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</si>
  <si>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</si>
  <si>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</si>
  <si>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</si>
  <si>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</si>
  <si>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</si>
  <si>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</si>
  <si>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</si>
  <si>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</si>
  <si>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</si>
  <si>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</si>
  <si>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</si>
  <si>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</si>
  <si>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</si>
  <si>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</si>
  <si>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</si>
  <si>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</si>
  <si>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</si>
  <si>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</si>
  <si>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</si>
  <si>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</si>
  <si>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</si>
  <si>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</si>
  <si>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</si>
  <si>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</si>
  <si>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</si>
  <si>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</si>
  <si>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</si>
  <si>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</si>
  <si>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</si>
  <si>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</si>
  <si>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</si>
  <si>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</si>
  <si>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</si>
  <si>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</si>
  <si>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</si>
  <si>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</si>
  <si>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</si>
  <si>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</si>
  <si>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</si>
  <si>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</si>
  <si>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</si>
  <si>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</si>
  <si>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</si>
  <si>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</si>
  <si>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</si>
  <si>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</si>
  <si>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</si>
  <si>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</si>
  <si>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</si>
  <si>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</si>
  <si>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</si>
  <si>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</si>
  <si>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</si>
  <si>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</si>
  <si>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</si>
  <si>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</si>
  <si>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</si>
  <si>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</si>
  <si>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</si>
  <si>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</si>
  <si>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</si>
  <si>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</si>
  <si>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</si>
  <si>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</si>
  <si>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</si>
  <si>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</si>
  <si>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</si>
  <si>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</si>
  <si>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</si>
  <si>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</si>
  <si>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</si>
  <si>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</si>
  <si>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</si>
  <si>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</si>
  <si>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</si>
  <si>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</si>
  <si>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</si>
  <si>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</si>
  <si>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</si>
  <si>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</si>
  <si>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</si>
  <si>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</si>
  <si>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</si>
  <si>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</si>
  <si>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</si>
  <si>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</si>
  <si>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</si>
  <si>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</si>
  <si>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</si>
  <si>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</si>
  <si>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</si>
  <si>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</si>
  <si>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</si>
  <si>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</si>
  <si>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</si>
  <si>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</si>
  <si>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</si>
  <si>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</si>
  <si>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</si>
  <si>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</si>
  <si>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</si>
  <si>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</si>
  <si>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</si>
  <si>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</si>
  <si>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</si>
  <si>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</si>
  <si>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</si>
  <si>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</si>
  <si>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</si>
  <si>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</si>
  <si>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</si>
  <si>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</si>
  <si>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</si>
  <si>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</si>
  <si>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</si>
  <si>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</si>
  <si>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</si>
  <si>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</si>
  <si>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</si>
  <si>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</si>
  <si>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</si>
  <si>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</si>
  <si>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</si>
  <si>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</si>
  <si>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</si>
  <si>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</si>
  <si>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</si>
  <si>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</si>
  <si>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</si>
  <si>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</si>
  <si>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</si>
  <si>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</si>
  <si>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</si>
  <si>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</si>
  <si>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</si>
  <si>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</si>
  <si>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</si>
  <si>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</si>
  <si>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</si>
  <si>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</si>
  <si>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</si>
  <si>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</si>
  <si>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</si>
  <si>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</si>
  <si>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</si>
  <si>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</si>
  <si>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</si>
  <si>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</si>
  <si>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</si>
  <si>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</si>
  <si>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</si>
  <si>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</si>
  <si>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</si>
  <si>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</si>
  <si>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</si>
  <si>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</si>
  <si>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</si>
  <si>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</si>
  <si>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</si>
  <si>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</si>
  <si>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</si>
  <si>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</si>
  <si>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</si>
  <si>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</si>
  <si>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</si>
  <si>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</si>
  <si>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</si>
  <si>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</si>
  <si>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</si>
  <si>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</si>
  <si>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</si>
  <si>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</si>
  <si>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</si>
  <si>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</si>
  <si>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</si>
  <si>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</si>
  <si>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</si>
  <si>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</si>
  <si>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</si>
  <si>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</si>
  <si>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</si>
  <si>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</si>
  <si>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</si>
  <si>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</si>
  <si>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</si>
  <si>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</si>
  <si>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</si>
  <si>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</si>
  <si>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</si>
  <si>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</si>
  <si>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</si>
  <si>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</si>
  <si>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</si>
  <si>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</si>
  <si>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</si>
  <si>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</si>
  <si>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</si>
  <si>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</si>
  <si>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</si>
  <si>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</si>
  <si>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</si>
  <si>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</si>
  <si>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</si>
  <si>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</si>
  <si>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</si>
  <si>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</si>
  <si>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</si>
  <si>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</si>
  <si>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</si>
  <si>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</si>
  <si>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</si>
  <si>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</si>
  <si>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</si>
  <si>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</si>
  <si>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</si>
  <si>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</si>
  <si>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</si>
  <si>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</si>
  <si>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</si>
  <si>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</si>
  <si>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</si>
  <si>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</si>
  <si>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</si>
  <si>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</si>
  <si>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</si>
  <si>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</si>
  <si>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</si>
  <si>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</si>
  <si>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</si>
  <si>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</si>
  <si>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</si>
  <si>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</si>
  <si>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</si>
  <si>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</si>
  <si>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</si>
  <si>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</si>
  <si>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</si>
  <si>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</si>
  <si>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</si>
  <si>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</si>
  <si>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</si>
  <si>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</si>
  <si>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</si>
  <si>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</si>
  <si>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</si>
  <si>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</si>
  <si>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</si>
  <si>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</si>
  <si>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</si>
  <si>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</si>
  <si>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</si>
  <si>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</si>
  <si>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</si>
  <si>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</si>
  <si>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</si>
  <si>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</si>
  <si>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</si>
  <si>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</si>
  <si>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</si>
  <si>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</si>
  <si>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</si>
  <si>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</si>
  <si>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</si>
  <si>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</si>
  <si>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</si>
  <si>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</si>
  <si>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</si>
  <si>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</si>
  <si>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</si>
  <si>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</si>
  <si>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</si>
  <si>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</si>
  <si>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</si>
  <si>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</si>
  <si>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</si>
  <si>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</si>
  <si>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</si>
  <si>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</si>
  <si>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</si>
  <si>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</si>
  <si>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</si>
  <si>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</si>
  <si>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</si>
  <si>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</si>
  <si>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</si>
  <si>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</si>
  <si>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</si>
  <si>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</si>
  <si>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</si>
  <si>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</si>
  <si>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</si>
  <si>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</si>
  <si>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</si>
  <si>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</si>
  <si>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</si>
  <si>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</si>
  <si>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</si>
  <si>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</si>
  <si>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</si>
  <si>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</si>
  <si>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</si>
  <si>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</si>
  <si>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</si>
  <si>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</si>
  <si>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</si>
  <si>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</si>
  <si>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</si>
  <si>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</si>
  <si>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</si>
  <si>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</si>
  <si>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</si>
  <si>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</si>
  <si>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</si>
  <si>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</si>
  <si>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</si>
  <si>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</si>
  <si>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</si>
  <si>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</si>
  <si>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</si>
  <si>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</si>
  <si>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</si>
  <si>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</si>
  <si>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</si>
  <si>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</si>
  <si>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</si>
  <si>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</si>
  <si>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</si>
  <si>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</si>
  <si>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</si>
  <si>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</si>
  <si>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</si>
  <si>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</si>
  <si>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</si>
  <si>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</si>
  <si>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</si>
  <si>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</si>
  <si>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</si>
  <si>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</si>
  <si>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</si>
  <si>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</si>
  <si>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</si>
  <si>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</si>
  <si>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</si>
  <si>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</si>
  <si>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</si>
  <si>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</si>
  <si>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</si>
  <si>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</si>
  <si>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</si>
  <si>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</si>
  <si>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</si>
  <si>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</si>
  <si>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</si>
  <si>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</si>
  <si>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</si>
  <si>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</si>
  <si>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</si>
  <si>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</si>
  <si>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</si>
  <si>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</si>
  <si>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</si>
  <si>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</si>
  <si>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</si>
  <si>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</si>
  <si>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</si>
  <si>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</si>
  <si>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</si>
  <si>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</si>
  <si>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</si>
  <si>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</si>
  <si>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</si>
  <si>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</si>
  <si>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</si>
  <si>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</si>
  <si>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</si>
  <si>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</si>
  <si>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</si>
  <si>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</si>
  <si>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</si>
  <si>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</si>
  <si>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</si>
  <si>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</si>
  <si>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</si>
  <si>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</si>
  <si>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</si>
  <si>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</si>
  <si>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</si>
  <si>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</si>
  <si>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</si>
  <si>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</si>
  <si>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</si>
  <si>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</si>
  <si>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</si>
  <si>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</si>
  <si>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</si>
  <si>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</si>
  <si>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</si>
  <si>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</si>
  <si>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</si>
  <si>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</si>
  <si>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</si>
  <si>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</si>
  <si>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</si>
  <si>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</si>
  <si>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</si>
  <si>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</si>
  <si>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</si>
  <si>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</si>
  <si>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</si>
  <si>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</si>
  <si>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</si>
  <si>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</si>
  <si>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</si>
  <si>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</si>
  <si>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</si>
  <si>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</si>
  <si>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</si>
  <si>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</si>
  <si>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</si>
  <si>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</si>
  <si>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</si>
  <si>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</si>
  <si>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</si>
  <si>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</si>
  <si>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</si>
  <si>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</si>
  <si>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</si>
  <si>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</si>
  <si>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</si>
  <si>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</si>
  <si>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</si>
  <si>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</si>
  <si>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</si>
  <si>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</si>
  <si>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</si>
  <si>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</si>
  <si>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</si>
  <si>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</si>
  <si>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</si>
  <si>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</si>
  <si>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</si>
  <si>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</si>
  <si>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</si>
  <si>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</si>
  <si>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</si>
  <si>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</si>
  <si>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</si>
  <si>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</si>
  <si>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</si>
  <si>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</si>
  <si>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</si>
  <si>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</si>
  <si>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</si>
  <si>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</si>
  <si>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</si>
  <si>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</si>
  <si>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</si>
  <si>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</si>
  <si>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</si>
  <si>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</si>
  <si>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</si>
  <si>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</si>
  <si>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</si>
  <si>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</si>
  <si>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</si>
  <si>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</si>
  <si>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</si>
  <si>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</si>
  <si>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</si>
  <si>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</si>
  <si>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</si>
  <si>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</si>
  <si>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</si>
  <si>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</si>
  <si>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</si>
  <si>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</si>
  <si>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</si>
  <si>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</si>
  <si>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</si>
  <si>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</si>
  <si>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</si>
  <si>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</si>
  <si>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</si>
  <si>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</si>
  <si>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</si>
  <si>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</si>
  <si>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</si>
  <si>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</si>
  <si>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</si>
  <si>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</si>
  <si>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</si>
  <si>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</si>
  <si>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</si>
  <si>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</si>
  <si>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</si>
  <si>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</si>
  <si>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</si>
  <si>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</si>
  <si>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</si>
  <si>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</si>
  <si>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</si>
  <si>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</si>
  <si>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</si>
  <si>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</si>
  <si>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</si>
  <si>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</si>
  <si>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</si>
  <si>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</si>
  <si>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</si>
  <si>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</si>
  <si>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</si>
  <si>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</si>
  <si>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</si>
  <si>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</si>
  <si>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</si>
  <si>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</si>
  <si>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</si>
  <si>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</si>
  <si>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</si>
  <si>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</si>
  <si>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</si>
  <si>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</si>
  <si>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</si>
  <si>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</si>
  <si>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</si>
  <si>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</si>
  <si>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</si>
  <si>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</si>
  <si>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</si>
  <si>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</si>
  <si>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</si>
  <si>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</si>
  <si>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</si>
  <si>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</si>
  <si>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</si>
  <si>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</si>
  <si>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</si>
  <si>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</si>
  <si>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</si>
  <si>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</si>
  <si>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</si>
  <si>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</si>
  <si>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</si>
  <si>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</si>
  <si>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</si>
  <si>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</si>
  <si>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</si>
  <si>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</si>
  <si>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</si>
  <si>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</si>
  <si>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</si>
  <si>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</si>
  <si>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</si>
  <si>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</si>
  <si>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</si>
  <si>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</si>
  <si>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</si>
  <si>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</si>
  <si>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</si>
  <si>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</si>
  <si>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</si>
  <si>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</si>
  <si>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</si>
  <si>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</si>
  <si>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</si>
  <si>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</si>
  <si>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</si>
  <si>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</si>
  <si>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</si>
  <si>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</si>
  <si>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</si>
  <si>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</si>
  <si>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</si>
  <si>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</si>
  <si>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</si>
  <si>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</si>
  <si>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</si>
  <si>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</si>
  <si>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</si>
  <si>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</si>
  <si>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</si>
  <si>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</si>
  <si>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</si>
  <si>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</si>
  <si>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</si>
  <si>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</si>
  <si>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</si>
  <si>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</si>
  <si>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</si>
  <si>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</si>
  <si>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</si>
  <si>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</si>
  <si>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</si>
  <si>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</si>
  <si>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</si>
  <si>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</si>
  <si>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</si>
  <si>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</si>
  <si>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</si>
  <si>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</si>
  <si>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</si>
  <si>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</si>
  <si>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</si>
  <si>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</si>
  <si>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</si>
  <si>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</si>
  <si>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</si>
  <si>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</si>
  <si>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</si>
  <si>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</si>
  <si>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</si>
  <si>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</si>
  <si>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</si>
  <si>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</si>
  <si>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</si>
  <si>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</si>
  <si>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</si>
  <si>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</si>
  <si>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</si>
  <si>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</si>
  <si>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</si>
  <si>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</si>
  <si>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</si>
  <si>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</si>
  <si>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</si>
  <si>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</si>
  <si>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</si>
  <si>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</si>
  <si>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</si>
  <si>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</si>
  <si>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</si>
  <si>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</si>
  <si>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</si>
  <si>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</si>
  <si>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</si>
  <si>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</si>
  <si>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</si>
  <si>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</si>
  <si>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</si>
  <si>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</si>
  <si>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</si>
  <si>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</si>
  <si>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</si>
  <si>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</si>
  <si>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</si>
  <si>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</si>
  <si>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</si>
  <si>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</si>
  <si>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</si>
  <si>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</si>
  <si>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</si>
  <si>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</si>
  <si>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</si>
  <si>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</si>
  <si>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</si>
  <si>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</si>
  <si>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</si>
  <si>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</si>
  <si>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</si>
  <si>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</si>
  <si>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</si>
  <si>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</si>
  <si>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</si>
  <si>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</si>
  <si>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</si>
  <si>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</si>
  <si>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</si>
  <si>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</si>
  <si>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</si>
  <si>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</si>
  <si>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</si>
  <si>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</si>
  <si>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</si>
  <si>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</si>
  <si>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</si>
  <si>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</si>
  <si>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</si>
  <si>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</si>
  <si>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</si>
  <si>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</si>
  <si>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</si>
  <si>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</si>
  <si>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</si>
  <si>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</si>
  <si>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</si>
  <si>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</si>
  <si>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</si>
  <si>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</si>
  <si>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</si>
  <si>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</si>
  <si>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</si>
  <si>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</si>
  <si>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</si>
  <si>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</si>
  <si>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</si>
  <si>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</si>
  <si>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</si>
  <si>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</si>
  <si>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</si>
  <si>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</si>
  <si>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</si>
  <si>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</si>
  <si>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</si>
  <si>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</si>
  <si>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</si>
  <si>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</si>
  <si>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</si>
  <si>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</si>
  <si>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</si>
  <si>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</si>
  <si>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</si>
  <si>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</si>
  <si>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</si>
  <si>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</si>
  <si>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</si>
  <si>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</si>
  <si>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</si>
  <si>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</si>
  <si>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</si>
  <si>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</si>
  <si>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</si>
  <si>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</si>
  <si>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</si>
  <si>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</si>
  <si>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</si>
  <si>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</si>
  <si>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</si>
  <si>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</si>
  <si>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</si>
  <si>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</si>
  <si>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</si>
  <si>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</si>
  <si>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</si>
  <si>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</si>
  <si>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</si>
  <si>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</si>
  <si>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</si>
  <si>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</si>
  <si>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</si>
  <si>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</si>
  <si>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</si>
  <si>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</si>
  <si>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</si>
  <si>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</si>
  <si>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</si>
  <si>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</si>
  <si>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</si>
  <si>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</si>
  <si>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</si>
  <si>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</si>
  <si>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</si>
  <si>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</si>
  <si>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</si>
  <si>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</si>
  <si>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</si>
  <si>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</si>
  <si>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</si>
  <si>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</si>
  <si>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</si>
  <si>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</si>
  <si>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</si>
  <si>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</si>
  <si>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</si>
  <si>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</si>
  <si>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</si>
  <si>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</si>
  <si>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</si>
  <si>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</si>
  <si>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</si>
  <si>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</si>
  <si>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</si>
  <si>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</si>
  <si>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</si>
  <si>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</si>
  <si>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</si>
  <si>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</si>
  <si>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</si>
  <si>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</si>
  <si>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</si>
  <si>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</si>
  <si>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</si>
  <si>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</si>
  <si>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</si>
  <si>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</si>
  <si>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</si>
  <si>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</si>
  <si>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</si>
  <si>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</si>
  <si>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</si>
  <si>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</si>
  <si>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</si>
  <si>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</si>
  <si>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</si>
  <si>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</si>
  <si>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</si>
  <si>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</si>
  <si>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</si>
  <si>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</si>
  <si>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</si>
  <si>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</si>
  <si>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</si>
  <si>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</si>
  <si>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</si>
  <si>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</si>
  <si>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</si>
  <si>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</si>
  <si>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</si>
  <si>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</si>
  <si>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</si>
  <si>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</si>
  <si>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</si>
  <si>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</si>
  <si>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</si>
  <si>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</si>
  <si>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</si>
  <si>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</si>
  <si>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</si>
  <si>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</si>
  <si>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</si>
  <si>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</si>
  <si>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</si>
  <si>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</si>
  <si>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</si>
  <si>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</si>
  <si>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</si>
  <si>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</si>
  <si>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</si>
  <si>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</si>
  <si>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</si>
  <si>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</si>
  <si>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</si>
  <si>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</si>
  <si>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</si>
  <si>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</si>
  <si>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</si>
  <si>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</si>
  <si>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</si>
  <si>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</si>
  <si>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</si>
  <si>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</si>
  <si>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</si>
  <si>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</si>
  <si>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</si>
  <si>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</si>
  <si>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</si>
  <si>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</si>
  <si>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</si>
  <si>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</si>
  <si>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</si>
  <si>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</si>
  <si>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</si>
  <si>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</si>
  <si>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</si>
  <si>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</si>
  <si>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</si>
  <si>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</si>
  <si>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</si>
  <si>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</si>
  <si>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</si>
  <si>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</si>
  <si>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</si>
  <si>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</si>
  <si>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</si>
  <si>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</si>
  <si>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</si>
  <si>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</si>
  <si>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</si>
  <si>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</si>
  <si>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</si>
  <si>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</si>
  <si>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</si>
  <si>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</si>
  <si>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</si>
  <si>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</si>
  <si>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</si>
  <si>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</si>
  <si>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</si>
  <si>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</si>
  <si>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</si>
  <si>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</si>
  <si>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</si>
  <si>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</si>
  <si>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</si>
  <si>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</si>
  <si>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</si>
  <si>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</si>
  <si>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</si>
  <si>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</si>
  <si>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</si>
  <si>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</si>
  <si>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</si>
  <si>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</si>
  <si>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</si>
  <si>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</si>
  <si>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</si>
  <si>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</si>
  <si>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</si>
  <si>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</si>
  <si>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</si>
  <si>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</si>
  <si>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</si>
  <si>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</si>
  <si>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</si>
  <si>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</si>
  <si>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</si>
  <si>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</si>
  <si>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</si>
  <si>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</si>
  <si>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</si>
  <si>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</si>
  <si>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</si>
  <si>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</si>
  <si>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</si>
  <si>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</si>
  <si>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</si>
  <si>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</si>
  <si>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</si>
  <si>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</si>
  <si>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</si>
  <si>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</si>
  <si>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</si>
  <si>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</si>
  <si>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</si>
  <si>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</si>
  <si>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</si>
  <si>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</si>
  <si>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</si>
  <si>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</si>
  <si>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</si>
  <si>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</si>
  <si>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</si>
  <si>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</si>
  <si>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</si>
  <si>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</si>
  <si>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</si>
  <si>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</si>
  <si>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</si>
  <si>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</si>
  <si>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</si>
  <si>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</si>
  <si>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</si>
  <si>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</si>
  <si>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</si>
  <si>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</si>
  <si>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</si>
  <si>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</si>
  <si>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</si>
  <si>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</si>
  <si>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</si>
  <si>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</si>
  <si>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</si>
  <si>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</si>
  <si>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</si>
  <si>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</si>
  <si>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</si>
  <si>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</si>
  <si>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</si>
  <si>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</si>
  <si>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</si>
  <si>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</si>
  <si>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</si>
  <si>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</si>
  <si>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</si>
  <si>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</si>
  <si>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</si>
  <si>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</si>
  <si>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</si>
  <si>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</si>
  <si>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</si>
  <si>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</si>
  <si>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</si>
  <si>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</si>
  <si>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</si>
  <si>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</si>
  <si>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</si>
  <si>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</si>
  <si>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</si>
  <si>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</si>
  <si>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</si>
  <si>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</si>
  <si>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</si>
  <si>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</si>
  <si>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</si>
  <si>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</si>
  <si>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</si>
  <si>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</si>
  <si>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</si>
  <si>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</si>
  <si>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</si>
  <si>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</si>
  <si>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</si>
  <si>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</si>
  <si>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</si>
  <si>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</si>
  <si>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</si>
  <si>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</si>
  <si>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</si>
  <si>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</si>
  <si>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</si>
  <si>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</si>
  <si>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</si>
  <si>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</si>
  <si>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</si>
  <si>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</si>
  <si>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</si>
  <si>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</si>
  <si>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</si>
  <si>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</si>
  <si>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</si>
  <si>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</si>
  <si>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</si>
  <si>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</si>
  <si>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</si>
  <si>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</si>
  <si>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</si>
  <si>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</si>
  <si>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</si>
  <si>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</si>
  <si>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</si>
  <si>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</si>
  <si>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</si>
  <si>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</si>
  <si>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</si>
  <si>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</si>
  <si>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</si>
  <si>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</si>
  <si>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</si>
  <si>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</si>
  <si>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</si>
  <si>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</si>
  <si>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</si>
  <si>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</si>
  <si>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</si>
  <si>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</si>
  <si>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</si>
  <si>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</si>
  <si>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</si>
  <si>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</si>
  <si>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</si>
  <si>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</si>
  <si>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</si>
  <si>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</si>
  <si>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</si>
  <si>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</si>
  <si>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</si>
  <si>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</si>
  <si>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</si>
  <si>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</si>
  <si>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</si>
  <si>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</si>
  <si>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</si>
  <si>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</si>
  <si>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</si>
  <si>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</si>
  <si>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</si>
  <si>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</si>
  <si>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</si>
  <si>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</si>
  <si>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</si>
  <si>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</si>
  <si>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</si>
  <si>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</si>
  <si>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</si>
  <si>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</si>
  <si>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</si>
  <si>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</si>
  <si>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</si>
  <si>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</si>
  <si>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</si>
  <si>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</si>
  <si>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</si>
  <si>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</si>
  <si>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</si>
  <si>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</si>
  <si>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</si>
  <si>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</si>
  <si>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</si>
  <si>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</si>
  <si>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</si>
  <si>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</si>
  <si>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</si>
  <si>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</si>
  <si>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</si>
  <si>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</si>
  <si>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</si>
  <si>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</si>
  <si>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</si>
  <si>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</si>
  <si>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</si>
  <si>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</si>
  <si>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</si>
  <si>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</si>
  <si>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</si>
  <si>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</si>
  <si>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</si>
  <si>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</si>
  <si>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</si>
  <si>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</si>
  <si>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</si>
  <si>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</si>
  <si>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</si>
  <si>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</si>
  <si>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</si>
  <si>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</si>
  <si>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</si>
  <si>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</si>
  <si>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</si>
  <si>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</si>
  <si>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</si>
  <si>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</si>
  <si>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</si>
  <si>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</si>
  <si>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</si>
  <si>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</si>
  <si>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</si>
  <si>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</si>
  <si>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</si>
  <si>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</si>
  <si>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</si>
  <si>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</si>
  <si>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</si>
  <si>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</si>
  <si>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</si>
  <si>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</si>
  <si>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</si>
  <si>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</si>
  <si>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</si>
  <si>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</si>
  <si>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</si>
  <si>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</si>
  <si>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</si>
  <si>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</si>
  <si>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</si>
  <si>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</si>
  <si>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</si>
  <si>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</si>
  <si>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</si>
  <si>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</si>
  <si>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</si>
  <si>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</si>
  <si>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</si>
  <si>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</si>
  <si>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</si>
  <si>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</si>
  <si>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</si>
  <si>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</si>
  <si>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</si>
  <si>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</si>
  <si>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</si>
  <si>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</si>
  <si>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</si>
  <si>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</si>
  <si>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</si>
  <si>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</si>
  <si>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</si>
  <si>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</si>
  <si>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</si>
  <si>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</si>
  <si>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</si>
  <si>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</si>
  <si>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</si>
  <si>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</si>
  <si>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</si>
  <si>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</si>
  <si>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</si>
  <si>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</si>
  <si>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</si>
  <si>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</si>
  <si>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</si>
  <si>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</si>
  <si>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</si>
  <si>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</si>
  <si>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</si>
  <si>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</si>
  <si>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</si>
  <si>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</si>
  <si>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</si>
  <si>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</si>
  <si>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</si>
  <si>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</si>
  <si>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</si>
  <si>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</si>
  <si>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</si>
  <si>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</si>
  <si>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</si>
  <si>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</si>
  <si>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</si>
  <si>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</si>
  <si>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</si>
  <si>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</si>
  <si>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</si>
  <si>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</si>
  <si>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</si>
  <si>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</si>
  <si>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</si>
  <si>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</si>
  <si>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</si>
  <si>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</si>
  <si>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</si>
  <si>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</si>
  <si>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</si>
  <si>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</si>
  <si>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</si>
  <si>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</si>
  <si>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</si>
  <si>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</si>
  <si>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</si>
  <si>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</si>
  <si>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</si>
  <si>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</si>
  <si>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</si>
  <si>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</si>
  <si>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</si>
  <si>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</si>
  <si>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</si>
  <si>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</si>
  <si>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</si>
  <si>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</si>
  <si>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</si>
  <si>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</si>
  <si>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</si>
  <si>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</si>
  <si>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</si>
  <si>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</si>
  <si>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</si>
  <si>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</si>
  <si>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</si>
  <si>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</si>
  <si>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</si>
  <si>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</si>
  <si>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</si>
  <si>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</si>
  <si>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</si>
  <si>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</si>
  <si>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</si>
  <si>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</si>
  <si>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</si>
  <si>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</si>
  <si>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</si>
  <si>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</si>
  <si>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</si>
  <si>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</si>
  <si>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</si>
  <si>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</si>
  <si>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</si>
  <si>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</si>
  <si>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</si>
  <si>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</si>
  <si>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</si>
  <si>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</si>
  <si>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</si>
  <si>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</si>
  <si>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</si>
  <si>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</si>
  <si>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</si>
  <si>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</si>
  <si>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</si>
  <si>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</si>
  <si>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</si>
  <si>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</si>
  <si>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</si>
  <si>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</si>
  <si>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</si>
  <si>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</si>
  <si>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</si>
  <si>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</si>
  <si>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</si>
  <si>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</si>
  <si>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</si>
  <si>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</si>
  <si>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</si>
  <si>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</si>
  <si>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</si>
  <si>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</si>
  <si>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</si>
  <si>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</si>
  <si>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</si>
  <si>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</si>
  <si>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</si>
  <si>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</si>
  <si>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</si>
  <si>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</si>
  <si>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</si>
  <si>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</si>
  <si>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</si>
  <si>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</si>
  <si>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</si>
  <si>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</si>
  <si>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</si>
  <si>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</si>
  <si>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</si>
  <si>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</si>
  <si>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</si>
  <si>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</si>
  <si>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</si>
  <si>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</si>
  <si>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</si>
  <si>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</si>
  <si>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</si>
  <si>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</si>
  <si>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</si>
  <si>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</si>
  <si>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</si>
  <si>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</si>
  <si>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</si>
  <si>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</si>
  <si>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</si>
  <si>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</si>
  <si>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</si>
  <si>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</si>
  <si>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</si>
  <si>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</si>
  <si>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</si>
  <si>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</si>
  <si>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</si>
  <si>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</si>
  <si>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</si>
  <si>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</si>
  <si>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</si>
  <si>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</si>
  <si>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</si>
  <si>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</si>
  <si>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</si>
  <si>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</si>
  <si>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</si>
  <si>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</si>
  <si>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</si>
  <si>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</si>
  <si>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</si>
  <si>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</si>
  <si>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</si>
  <si>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</si>
  <si>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</si>
  <si>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</si>
  <si>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</si>
  <si>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</si>
  <si>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</si>
  <si>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</si>
  <si>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</si>
  <si>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</si>
  <si>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</si>
  <si>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</si>
  <si>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</si>
  <si>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</si>
  <si>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</si>
  <si>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</si>
  <si>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</si>
  <si>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</si>
  <si>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</si>
  <si>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</si>
  <si>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</si>
  <si>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</si>
  <si>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</si>
  <si>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</si>
  <si>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</si>
  <si>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</si>
  <si>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</si>
  <si>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</si>
  <si>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</si>
  <si>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</si>
  <si>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</si>
  <si>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</si>
  <si>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</si>
  <si>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</si>
  <si>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</si>
  <si>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</si>
  <si>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</si>
  <si>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</si>
  <si>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</si>
  <si>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</si>
  <si>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</si>
  <si>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</si>
  <si>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</si>
  <si>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</si>
  <si>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</si>
  <si>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</si>
  <si>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</si>
  <si>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</si>
  <si>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</si>
  <si>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</si>
  <si>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</si>
  <si>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</si>
  <si>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</si>
  <si>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</si>
  <si>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</si>
  <si>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</si>
  <si>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</si>
  <si>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</si>
  <si>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</si>
  <si>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</si>
  <si>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</si>
  <si>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</si>
  <si>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</si>
  <si>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</si>
  <si>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</si>
  <si>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</si>
  <si>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</si>
  <si>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</si>
  <si>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</si>
  <si>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</si>
  <si>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</si>
  <si>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</si>
  <si>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</si>
  <si>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</si>
  <si>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</si>
  <si>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</si>
  <si>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</si>
  <si>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</si>
  <si>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</si>
  <si>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</si>
  <si>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</si>
  <si>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</si>
  <si>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</si>
  <si>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</si>
  <si>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</si>
  <si>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</si>
  <si>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</si>
  <si>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</si>
  <si>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</si>
  <si>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</si>
  <si>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</si>
  <si>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</si>
  <si>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</si>
  <si>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</si>
  <si>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</si>
  <si>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</si>
  <si>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</si>
  <si>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</si>
  <si>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</si>
  <si>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</si>
  <si>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</si>
  <si>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</si>
  <si>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</si>
  <si>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</si>
  <si>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</si>
  <si>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</si>
  <si>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</si>
  <si>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</si>
  <si>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</si>
  <si>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</si>
  <si>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</si>
  <si>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</si>
  <si>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</si>
  <si>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</si>
  <si>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</si>
  <si>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</si>
  <si>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</si>
  <si>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</si>
  <si>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</si>
  <si>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</si>
  <si>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</si>
  <si>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</si>
  <si>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</si>
  <si>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</si>
  <si>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</si>
  <si>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</si>
  <si>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</si>
  <si>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</si>
  <si>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</si>
  <si>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</si>
  <si>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</si>
  <si>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</si>
  <si>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</si>
  <si>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</si>
  <si>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</si>
  <si>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</si>
  <si>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</si>
  <si>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</si>
  <si>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</si>
  <si>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</si>
  <si>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</si>
  <si>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</si>
  <si>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</si>
  <si>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</si>
  <si>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</si>
  <si>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</si>
  <si>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</si>
  <si>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</si>
  <si>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</si>
  <si>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</si>
  <si>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</si>
  <si>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</si>
  <si>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</si>
  <si>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</si>
  <si>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</si>
  <si>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</si>
  <si>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</si>
  <si>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</si>
  <si>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</si>
  <si>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</si>
  <si>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</si>
  <si>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</si>
  <si>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</si>
  <si>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</si>
  <si>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</si>
  <si>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</si>
  <si>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</si>
  <si>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</si>
  <si>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</si>
  <si>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</si>
  <si>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</si>
  <si>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</si>
  <si>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</si>
  <si>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</si>
  <si>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</si>
  <si>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</si>
  <si>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</si>
  <si>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</si>
  <si>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</si>
  <si>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</si>
  <si>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</si>
  <si>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</si>
  <si>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</si>
  <si>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</si>
  <si>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</si>
  <si>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</si>
  <si>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</si>
  <si>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</si>
  <si>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</si>
  <si>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</si>
  <si>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</si>
  <si>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</si>
  <si>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</si>
  <si>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</si>
  <si>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</si>
  <si>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</si>
  <si>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</si>
  <si>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</si>
  <si>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</si>
  <si>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</si>
  <si>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</si>
  <si>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</si>
  <si>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</si>
  <si>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</si>
  <si>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</si>
  <si>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</si>
  <si>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</si>
  <si>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</si>
  <si>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</si>
  <si>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</si>
  <si>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</si>
  <si>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</si>
  <si>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</si>
  <si>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</si>
  <si>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</si>
  <si>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</si>
  <si>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</si>
  <si>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</si>
  <si>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</si>
  <si>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</si>
  <si>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</si>
  <si>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</si>
  <si>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</si>
  <si>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</si>
  <si>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</si>
  <si>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</si>
  <si>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</si>
  <si>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</si>
  <si>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</si>
  <si>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</si>
  <si>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</si>
  <si>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</si>
  <si>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</si>
  <si>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</si>
  <si>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</si>
  <si>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</si>
  <si>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</si>
  <si>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</si>
  <si>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</si>
  <si>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</si>
  <si>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</si>
  <si>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</si>
  <si>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</si>
  <si>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</si>
  <si>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</si>
  <si>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</si>
  <si>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</si>
  <si>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</si>
  <si>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</si>
  <si>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</si>
  <si>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</si>
  <si>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</si>
  <si>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</si>
  <si>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</si>
  <si>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</si>
  <si>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</si>
  <si>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</si>
  <si>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</si>
  <si>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</si>
  <si>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</si>
  <si>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</si>
  <si>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</si>
  <si>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</si>
  <si>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</si>
  <si>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</si>
  <si>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</si>
  <si>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</si>
  <si>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</si>
  <si>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</si>
  <si>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</si>
  <si>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</si>
  <si>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</si>
  <si>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</si>
  <si>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</si>
  <si>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</si>
  <si>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</si>
  <si>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</si>
  <si>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</si>
  <si>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</si>
  <si>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</si>
  <si>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</si>
  <si>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</si>
  <si>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</si>
  <si>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</si>
  <si>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</si>
  <si>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</si>
  <si>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</si>
  <si>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</si>
  <si>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</si>
  <si>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</si>
  <si>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</si>
  <si>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</si>
  <si>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</si>
  <si>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</si>
  <si>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</si>
  <si>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</si>
  <si>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</si>
  <si>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</si>
  <si>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</si>
  <si>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</si>
  <si>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</si>
  <si>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</si>
  <si>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</si>
  <si>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</si>
  <si>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</si>
  <si>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</si>
  <si>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</si>
  <si>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</si>
  <si>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</si>
  <si>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</si>
  <si>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</si>
  <si>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</si>
  <si>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</si>
  <si>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</si>
  <si>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</si>
  <si>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</si>
  <si>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</si>
  <si>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</si>
  <si>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</si>
  <si>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</si>
  <si>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</si>
  <si>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</si>
  <si>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</si>
  <si>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</si>
  <si>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</si>
  <si>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</si>
  <si>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</si>
  <si>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</si>
  <si>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</si>
  <si>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</si>
  <si>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</si>
  <si>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</si>
  <si>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</si>
  <si>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</si>
  <si>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</si>
  <si>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</si>
  <si>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</si>
  <si>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</si>
  <si>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</si>
  <si>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</si>
  <si>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</si>
  <si>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</si>
  <si>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</si>
  <si>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</si>
  <si>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</si>
  <si>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</si>
  <si>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</si>
  <si>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</si>
  <si>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</si>
  <si>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</si>
  <si>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</si>
  <si>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</si>
  <si>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</si>
  <si>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</si>
  <si>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</si>
  <si>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</si>
  <si>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</si>
  <si>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</si>
  <si>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</si>
  <si>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</si>
  <si>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</si>
  <si>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</si>
  <si>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</si>
  <si>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</si>
  <si>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</si>
  <si>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</si>
  <si>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</si>
  <si>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</si>
  <si>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</si>
  <si>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</si>
  <si>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</si>
  <si>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</si>
  <si>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</si>
  <si>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</si>
  <si>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</si>
  <si>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</si>
  <si>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</si>
  <si>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</si>
  <si>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</si>
  <si>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</si>
  <si>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</si>
  <si>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</si>
  <si>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</si>
  <si>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</si>
  <si>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</si>
  <si>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</si>
  <si>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</si>
  <si>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</si>
  <si>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</si>
  <si>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</si>
  <si>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</si>
  <si>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</si>
  <si>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</si>
  <si>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</si>
  <si>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</si>
  <si>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</si>
  <si>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</si>
  <si>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</si>
  <si>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</si>
  <si>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</si>
  <si>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</si>
  <si>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</si>
  <si>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</si>
  <si>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</si>
  <si>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</si>
  <si>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</si>
  <si>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</si>
  <si>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</si>
  <si>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</si>
  <si>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</si>
  <si>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</si>
  <si>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</si>
  <si>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</si>
  <si>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</si>
  <si>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</si>
  <si>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</si>
  <si>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</si>
  <si>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</si>
  <si>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</si>
  <si>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</si>
  <si>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</si>
  <si>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</si>
  <si>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</si>
  <si>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</si>
  <si>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</si>
  <si>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</si>
  <si>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</si>
  <si>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</si>
  <si>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</si>
  <si>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</si>
  <si>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</si>
  <si>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</si>
  <si>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</si>
  <si>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</si>
  <si>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</si>
  <si>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</si>
  <si>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</si>
  <si>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</si>
  <si>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</si>
  <si>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</si>
  <si>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</si>
  <si>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</si>
  <si>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</si>
  <si>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</si>
  <si>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</si>
  <si>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</si>
  <si>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</si>
  <si>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</si>
  <si>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</si>
  <si>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</si>
  <si>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</si>
  <si>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</si>
  <si>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</si>
  <si>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</si>
  <si>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</si>
  <si>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</si>
  <si>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</si>
  <si>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</si>
  <si>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</si>
  <si>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</si>
  <si>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</si>
  <si>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</si>
  <si>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</si>
  <si>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</si>
  <si>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</si>
  <si>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</si>
  <si>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</si>
  <si>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</si>
  <si>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</si>
  <si>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</si>
  <si>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</si>
  <si>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</si>
  <si>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</si>
  <si>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</si>
  <si>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</si>
  <si>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</si>
  <si>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</si>
  <si>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</si>
  <si>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</si>
  <si>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</si>
  <si>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</si>
  <si>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</si>
  <si>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</si>
  <si>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</si>
  <si>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</si>
  <si>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</si>
  <si>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</si>
  <si>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</si>
  <si>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</si>
  <si>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</si>
  <si>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</si>
  <si>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</si>
  <si>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</si>
  <si>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</si>
  <si>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</si>
  <si>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</si>
  <si>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</si>
  <si>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</si>
  <si>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</si>
  <si>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</si>
  <si>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</si>
  <si>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</si>
  <si>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</si>
  <si>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</si>
  <si>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</si>
  <si>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</si>
  <si>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</si>
  <si>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</si>
  <si>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</si>
  <si>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</si>
  <si>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</si>
  <si>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</si>
  <si>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</si>
  <si>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</si>
  <si>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</si>
  <si>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</si>
  <si>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</si>
  <si>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</si>
  <si>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</si>
  <si>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</si>
  <si>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</si>
  <si>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</si>
  <si>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</si>
  <si>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</si>
  <si>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</si>
  <si>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</si>
  <si>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</si>
  <si>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</si>
  <si>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</si>
  <si>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</si>
  <si>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</si>
  <si>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</si>
  <si>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</si>
  <si>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</si>
  <si>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</si>
  <si>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</si>
  <si>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</si>
  <si>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</si>
  <si>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</si>
  <si>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</si>
  <si>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</si>
  <si>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</si>
  <si>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</si>
  <si>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</si>
  <si>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</si>
  <si>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</si>
  <si>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</si>
  <si>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</si>
  <si>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</si>
  <si>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</si>
  <si>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</si>
  <si>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</si>
  <si>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</si>
  <si>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</si>
  <si>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</si>
  <si>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</si>
  <si>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</si>
  <si>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</si>
  <si>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</si>
  <si>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</si>
  <si>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</si>
  <si>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</si>
  <si>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</si>
  <si>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</si>
  <si>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</si>
  <si>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</si>
  <si>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</si>
  <si>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</si>
  <si>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</si>
  <si>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</si>
  <si>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</si>
  <si>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</si>
  <si>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</si>
  <si>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</si>
  <si>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</si>
  <si>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</si>
  <si>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</si>
  <si>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</si>
  <si>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</si>
  <si>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</si>
  <si>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</si>
  <si>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</si>
  <si>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</si>
  <si>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</si>
  <si>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</si>
  <si>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</si>
  <si>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</si>
  <si>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</si>
  <si>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</si>
  <si>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</si>
  <si>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</si>
  <si>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</si>
  <si>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</si>
  <si>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</si>
  <si>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</si>
  <si>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</si>
  <si>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</si>
  <si>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</si>
  <si>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</si>
  <si>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</si>
  <si>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</si>
  <si>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</si>
  <si>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</si>
  <si>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</si>
  <si>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</si>
  <si>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</si>
  <si>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</si>
  <si>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</si>
  <si>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</si>
  <si>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</si>
  <si>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</si>
  <si>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</si>
  <si>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</si>
  <si>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</si>
  <si>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</si>
  <si>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</si>
  <si>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</si>
  <si>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</si>
  <si>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</si>
  <si>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</si>
  <si>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</si>
  <si>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</si>
  <si>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</si>
  <si>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</si>
  <si>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</si>
  <si>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</si>
  <si>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</si>
  <si>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</si>
  <si>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</si>
  <si>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</si>
  <si>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</si>
  <si>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</si>
  <si>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</si>
  <si>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</si>
  <si>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</si>
  <si>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</si>
  <si>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</si>
  <si>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</si>
  <si>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</si>
  <si>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</si>
  <si>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</si>
  <si>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</si>
  <si>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</si>
  <si>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</si>
  <si>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</si>
  <si>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</si>
  <si>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</si>
  <si>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</si>
  <si>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</si>
  <si>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</si>
  <si>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</si>
  <si>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</si>
  <si>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</si>
  <si>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</si>
  <si>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</si>
  <si>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</si>
  <si>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</si>
  <si>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</si>
  <si>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</si>
  <si>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</si>
  <si>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</si>
  <si>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</si>
  <si>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</si>
  <si>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</si>
  <si>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</si>
  <si>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</si>
  <si>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</si>
  <si>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</si>
  <si>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</si>
  <si>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</si>
  <si>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</si>
  <si>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</si>
  <si>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</si>
  <si>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</si>
  <si>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</si>
  <si>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</si>
  <si>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</si>
  <si>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</si>
  <si>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</si>
  <si>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</si>
  <si>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</si>
  <si>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</si>
  <si>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</si>
  <si>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</si>
  <si>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</si>
  <si>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</si>
  <si>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</si>
  <si>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</si>
  <si>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</si>
  <si>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</si>
  <si>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</si>
  <si>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</si>
  <si>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</si>
  <si>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</si>
  <si>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</si>
  <si>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</si>
  <si>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</si>
  <si>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</si>
  <si>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</si>
  <si>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</si>
  <si>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</si>
  <si>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</si>
  <si>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</si>
  <si>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</si>
  <si>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</si>
  <si>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</si>
  <si>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</si>
  <si>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</si>
  <si>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</si>
  <si>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</si>
  <si>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</si>
  <si>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</si>
  <si>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</si>
  <si>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</si>
  <si>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</si>
  <si>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</si>
  <si>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</si>
  <si>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</si>
  <si>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</si>
  <si>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</si>
  <si>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</si>
  <si>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</si>
  <si>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</si>
  <si>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</si>
  <si>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</si>
  <si>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</si>
  <si>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</si>
  <si>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</si>
  <si>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</si>
  <si>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</si>
  <si>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</si>
  <si>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</si>
  <si>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</si>
  <si>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</si>
  <si>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</si>
  <si>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</si>
  <si>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</si>
  <si>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</si>
  <si>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</si>
  <si>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</si>
  <si>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</si>
  <si>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</si>
  <si>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</si>
  <si>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</si>
  <si>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</si>
  <si>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</si>
  <si>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</si>
  <si>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</si>
  <si>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</si>
  <si>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</si>
  <si>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</si>
  <si>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</si>
  <si>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</si>
  <si>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</si>
  <si>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</si>
  <si>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</si>
  <si>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</si>
  <si>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</si>
  <si>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</si>
  <si>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</si>
  <si>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</si>
  <si>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</si>
  <si>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</si>
  <si>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</si>
  <si>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</si>
  <si>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</si>
  <si>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</si>
  <si>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</si>
  <si>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</si>
  <si>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</si>
  <si>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</si>
  <si>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</si>
  <si>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</si>
  <si>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</si>
  <si>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</si>
  <si>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</si>
  <si>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</si>
  <si>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</si>
  <si>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</si>
  <si>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</si>
  <si>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</si>
  <si>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</si>
  <si>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</si>
  <si>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</si>
  <si>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</si>
  <si>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</si>
  <si>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</si>
  <si>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</si>
  <si>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</si>
  <si>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</si>
  <si>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</si>
  <si>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</si>
  <si>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</si>
  <si>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</si>
  <si>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</si>
  <si>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</si>
  <si>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</si>
  <si>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</si>
  <si>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</si>
  <si>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</si>
  <si>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</si>
  <si>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</si>
  <si>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</si>
  <si>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</si>
  <si>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</si>
  <si>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</si>
  <si>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</si>
  <si>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</si>
  <si>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</si>
  <si>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</si>
  <si>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</si>
  <si>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</si>
  <si>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</si>
  <si>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</si>
  <si>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</si>
  <si>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</si>
  <si>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</si>
  <si>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</si>
  <si>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</si>
  <si>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</si>
  <si>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</si>
  <si>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</si>
  <si>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</si>
  <si>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</si>
  <si>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</si>
  <si>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</si>
  <si>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</si>
  <si>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</si>
  <si>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</si>
  <si>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</si>
  <si>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</si>
  <si>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</si>
  <si>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</si>
  <si>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</si>
  <si>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</si>
  <si>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</si>
  <si>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</si>
  <si>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</si>
  <si>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</si>
  <si>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</si>
  <si>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</si>
  <si>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</si>
  <si>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</si>
  <si>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</si>
  <si>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</si>
  <si>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</si>
  <si>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</si>
  <si>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</si>
  <si>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</si>
  <si>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</si>
  <si>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</si>
  <si>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</si>
  <si>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</si>
  <si>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</si>
  <si>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</si>
  <si>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</si>
  <si>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</si>
  <si>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</si>
  <si>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</si>
  <si>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</si>
  <si>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</si>
  <si>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</si>
  <si>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</si>
  <si>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</si>
  <si>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</si>
  <si>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</si>
  <si>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</si>
  <si>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</si>
  <si>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</si>
  <si>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</si>
  <si>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</si>
  <si>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</si>
  <si>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</si>
  <si>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</si>
  <si>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</si>
  <si>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</si>
  <si>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</si>
  <si>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</si>
  <si>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</si>
  <si>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</si>
  <si>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</si>
  <si>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</si>
  <si>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</si>
  <si>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</si>
  <si>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</si>
  <si>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</si>
  <si>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</si>
  <si>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</si>
  <si>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</si>
  <si>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</si>
  <si>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</si>
  <si>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</si>
  <si>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</si>
  <si>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</si>
  <si>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</si>
  <si>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</si>
  <si>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</si>
  <si>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</si>
  <si>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</si>
  <si>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</si>
  <si>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</si>
  <si>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</si>
  <si>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</si>
  <si>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</si>
  <si>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</si>
  <si>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</si>
  <si>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</si>
  <si>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</si>
  <si>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</si>
  <si>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</si>
  <si>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</si>
  <si>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</si>
  <si>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</si>
  <si>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</si>
  <si>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</si>
  <si>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</si>
  <si>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</si>
  <si>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</si>
  <si>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</si>
  <si>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</si>
  <si>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</si>
  <si>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</si>
  <si>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</si>
  <si>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</si>
  <si>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</si>
  <si>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</si>
  <si>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</si>
  <si>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</si>
  <si>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</si>
  <si>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</si>
  <si>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</si>
  <si>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</si>
  <si>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</si>
  <si>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</si>
  <si>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</si>
  <si>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</si>
  <si>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</si>
  <si>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</si>
  <si>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</si>
  <si>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</si>
  <si>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</si>
  <si>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</si>
  <si>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</si>
  <si>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</si>
  <si>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</si>
  <si>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</si>
  <si>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</si>
  <si>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</si>
  <si>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</si>
  <si>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</si>
  <si>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</si>
  <si>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</si>
  <si>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</si>
  <si>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</si>
  <si>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</si>
  <si>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</si>
  <si>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</si>
  <si>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</si>
  <si>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</si>
  <si>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</si>
  <si>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</si>
  <si>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</si>
  <si>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</si>
  <si>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</si>
  <si>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</si>
  <si>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</si>
  <si>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</si>
  <si>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</si>
  <si>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</si>
  <si>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</si>
  <si>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</si>
  <si>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</si>
  <si>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</si>
  <si>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</si>
  <si>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</si>
  <si>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</si>
  <si>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</si>
  <si>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</si>
  <si>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</si>
  <si>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</si>
  <si>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</si>
  <si>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</si>
  <si>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</si>
  <si>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</si>
  <si>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</si>
  <si>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</si>
  <si>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</si>
  <si>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</si>
  <si>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</si>
  <si>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</si>
  <si>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</si>
  <si>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</si>
  <si>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</si>
  <si>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</si>
  <si>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</si>
  <si>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</si>
  <si>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</si>
  <si>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</si>
  <si>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</si>
  <si>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</si>
  <si>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</si>
  <si>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</si>
  <si>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</si>
  <si>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</si>
  <si>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</si>
  <si>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</si>
  <si>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</si>
  <si>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</si>
  <si>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</si>
  <si>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</si>
  <si>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</si>
  <si>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</si>
  <si>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</si>
  <si>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</si>
  <si>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</si>
  <si>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</si>
  <si>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</si>
  <si>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</si>
  <si>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</si>
  <si>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</si>
  <si>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</si>
  <si>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</si>
  <si>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</si>
  <si>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</si>
  <si>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</si>
  <si>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</si>
  <si>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</si>
  <si>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</si>
  <si>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</si>
  <si>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</si>
  <si>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</si>
  <si>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</si>
  <si>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</si>
  <si>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</si>
  <si>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</si>
  <si>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</si>
  <si>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</si>
  <si>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</si>
  <si>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</si>
  <si>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</si>
  <si>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</si>
  <si>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</si>
  <si>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</si>
  <si>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</si>
  <si>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</si>
  <si>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</si>
  <si>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</si>
  <si>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</si>
  <si>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</si>
  <si>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</si>
  <si>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</si>
  <si>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</si>
  <si>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</si>
  <si>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</si>
  <si>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</si>
  <si>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</si>
  <si>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</si>
  <si>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</si>
  <si>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</si>
  <si>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</si>
  <si>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</si>
  <si>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</si>
  <si>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</si>
  <si>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</si>
  <si>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</si>
  <si>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</si>
  <si>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</si>
  <si>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</si>
  <si>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</si>
  <si>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</si>
  <si>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</si>
  <si>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</si>
  <si>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</si>
  <si>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</si>
  <si>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</si>
  <si>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</si>
  <si>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</si>
  <si>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</si>
  <si>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</si>
  <si>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</si>
  <si>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</si>
  <si>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</si>
  <si>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</si>
  <si>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</si>
  <si>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</si>
  <si>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</si>
  <si>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</si>
  <si>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</si>
  <si>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</si>
  <si>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</si>
  <si>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</si>
  <si>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</si>
  <si>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</si>
  <si>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</si>
  <si>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</si>
  <si>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</si>
  <si>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</si>
  <si>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</si>
  <si>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</si>
  <si>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</si>
  <si>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</si>
  <si>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</si>
  <si>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</si>
  <si>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</si>
  <si>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</si>
  <si>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</si>
  <si>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</si>
  <si>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</si>
  <si>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</si>
  <si>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</si>
  <si>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</si>
  <si>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</si>
  <si>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</si>
  <si>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</si>
  <si>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</si>
  <si>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</si>
  <si>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</si>
  <si>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</si>
  <si>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</si>
  <si>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</si>
  <si>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</si>
  <si>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</si>
  <si>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</si>
  <si>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</si>
  <si>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</si>
  <si>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</si>
  <si>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</si>
  <si>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</si>
  <si>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</si>
  <si>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</si>
  <si>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</si>
  <si>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</si>
  <si>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</si>
  <si>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</si>
  <si>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</si>
  <si>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</si>
  <si>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</si>
  <si>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</si>
  <si>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</si>
  <si>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</si>
  <si>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</si>
  <si>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</si>
  <si>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</si>
  <si>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</si>
  <si>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</si>
  <si>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</si>
  <si>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</si>
  <si>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</si>
  <si>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</si>
  <si>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</si>
  <si>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</si>
  <si>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</si>
  <si>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</si>
  <si>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</si>
  <si>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</si>
  <si>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</si>
  <si>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</si>
  <si>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</si>
  <si>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</si>
  <si>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</si>
  <si>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</si>
  <si>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</si>
  <si>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</si>
  <si>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</si>
  <si>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</si>
  <si>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</si>
  <si>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</si>
  <si>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</si>
  <si>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</si>
  <si>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</si>
  <si>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</si>
  <si>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</si>
  <si>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</si>
  <si>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</si>
  <si>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</si>
  <si>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</si>
  <si>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</si>
  <si>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</si>
  <si>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</si>
  <si>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</si>
  <si>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</si>
  <si>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</si>
  <si>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</si>
  <si>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</si>
  <si>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</si>
  <si>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</si>
  <si>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</si>
  <si>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</si>
  <si>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</si>
  <si>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</si>
  <si>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</si>
  <si>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</si>
  <si>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</si>
  <si>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</si>
  <si>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</si>
  <si>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</si>
  <si>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</si>
  <si>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</si>
  <si>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</si>
  <si>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</si>
  <si>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</si>
  <si>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</si>
  <si>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</si>
  <si>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</si>
  <si>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</si>
  <si>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</si>
  <si>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</si>
  <si>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</si>
  <si>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</si>
  <si>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</si>
  <si>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</si>
  <si>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</si>
  <si>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</si>
  <si>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</si>
  <si>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</si>
  <si>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</si>
  <si>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</si>
  <si>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</si>
  <si>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</si>
  <si>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</si>
  <si>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</si>
  <si>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</si>
  <si>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</si>
  <si>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</si>
  <si>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</si>
  <si>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</si>
  <si>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</si>
  <si>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</si>
  <si>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</si>
  <si>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</si>
  <si>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</si>
  <si>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</si>
  <si>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</si>
  <si>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</si>
  <si>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</si>
  <si>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</si>
  <si>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</si>
  <si>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</si>
  <si>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</si>
  <si>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</si>
  <si>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</si>
  <si>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</si>
  <si>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</si>
  <si>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</si>
  <si>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</si>
  <si>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</si>
  <si>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</si>
  <si>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</si>
  <si>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</si>
  <si>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</si>
  <si>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</si>
  <si>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</si>
  <si>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</si>
  <si>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</si>
  <si>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</si>
  <si>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</si>
  <si>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</si>
  <si>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</si>
  <si>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</si>
  <si>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</si>
  <si>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</si>
  <si>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</si>
  <si>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</si>
  <si>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</si>
  <si>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</si>
  <si>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</si>
  <si>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</si>
  <si>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</si>
  <si>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</si>
  <si>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</si>
  <si>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</si>
  <si>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</si>
  <si>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</si>
  <si>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</si>
  <si>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</si>
  <si>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</si>
  <si>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</si>
  <si>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</si>
  <si>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</si>
  <si>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</si>
  <si>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</si>
  <si>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</si>
  <si>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</si>
  <si>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</si>
  <si>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</si>
  <si>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</si>
  <si>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</si>
  <si>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</si>
  <si>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</si>
  <si>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</si>
  <si>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</si>
  <si>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</si>
  <si>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</si>
  <si>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</si>
  <si>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</si>
  <si>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</si>
  <si>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</si>
  <si>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</si>
  <si>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</si>
  <si>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</si>
  <si>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</si>
  <si>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</si>
  <si>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</si>
  <si>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</si>
  <si>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</si>
  <si>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</si>
  <si>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</si>
  <si>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</si>
  <si>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</si>
  <si>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</si>
  <si>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</si>
  <si>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</si>
  <si>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</si>
  <si>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</si>
  <si>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</si>
  <si>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</si>
  <si>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</si>
  <si>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</si>
  <si>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</si>
  <si>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</si>
  <si>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</si>
  <si>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</si>
  <si>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</si>
  <si>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</si>
  <si>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</si>
  <si>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</si>
  <si>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</si>
  <si>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</si>
  <si>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</si>
  <si>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</si>
  <si>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</si>
  <si>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</si>
  <si>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</si>
  <si>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</si>
  <si>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</si>
  <si>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</si>
  <si>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</si>
  <si>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</si>
  <si>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</si>
  <si>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</si>
  <si>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</si>
  <si>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</si>
  <si>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</si>
  <si>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</si>
  <si>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</si>
  <si>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</si>
  <si>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</si>
  <si>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</si>
  <si>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</si>
  <si>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</si>
  <si>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</si>
  <si>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</si>
  <si>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</si>
  <si>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</si>
  <si>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</si>
  <si>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</si>
  <si>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</si>
  <si>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</si>
  <si>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</si>
  <si>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</si>
  <si>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</si>
  <si>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</si>
  <si>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</si>
  <si>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</si>
  <si>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</si>
  <si>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</si>
  <si>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</si>
  <si>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</si>
  <si>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</si>
  <si>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</si>
  <si>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</si>
  <si>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</si>
  <si>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</si>
  <si>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</si>
  <si>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</si>
  <si>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</si>
  <si>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</si>
  <si>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</si>
  <si>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</si>
  <si>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</si>
  <si>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</si>
  <si>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</si>
  <si>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</si>
  <si>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</si>
  <si>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</si>
  <si>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</si>
  <si>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</si>
  <si>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</si>
  <si>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</si>
  <si>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</si>
  <si>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</si>
  <si>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</si>
  <si>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</si>
  <si>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</si>
  <si>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</si>
  <si>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</si>
  <si>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</si>
  <si>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</si>
  <si>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</si>
  <si>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</si>
  <si>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</si>
  <si>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</si>
  <si>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</si>
  <si>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</si>
  <si>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</si>
  <si>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</si>
  <si>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</si>
  <si>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</si>
  <si>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</si>
  <si>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</si>
  <si>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</si>
  <si>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</si>
  <si>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</si>
  <si>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</si>
  <si>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</si>
  <si>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</si>
  <si>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</si>
  <si>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</si>
  <si>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</si>
  <si>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</si>
  <si>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</si>
  <si>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</si>
  <si>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</si>
  <si>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</si>
  <si>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</si>
  <si>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</si>
  <si>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</si>
  <si>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</si>
  <si>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</si>
  <si>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</si>
  <si>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</si>
  <si>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</si>
  <si>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</si>
  <si>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</si>
  <si>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</si>
  <si>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</si>
  <si>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</si>
  <si>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</si>
  <si>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</si>
  <si>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</si>
  <si>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</si>
  <si>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</si>
  <si>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</si>
  <si>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</si>
  <si>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</si>
  <si>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</si>
  <si>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</si>
  <si>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</si>
  <si>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</si>
  <si>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</si>
  <si>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</si>
  <si>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</si>
  <si>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</si>
  <si>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</si>
  <si>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</si>
  <si>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</si>
  <si>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</si>
  <si>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</si>
  <si>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</si>
  <si>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</si>
  <si>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</si>
  <si>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</si>
  <si>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</si>
  <si>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</si>
  <si>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</si>
  <si>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</si>
  <si>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</si>
  <si>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</si>
  <si>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</si>
  <si>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</si>
  <si>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</si>
  <si>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</si>
  <si>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</si>
  <si>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</si>
  <si>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</si>
  <si>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</si>
  <si>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</si>
  <si>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</si>
  <si>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</si>
  <si>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</si>
  <si>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</si>
  <si>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</si>
  <si>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</si>
  <si>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</si>
  <si>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</si>
  <si>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</si>
  <si>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</si>
  <si>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</si>
  <si>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</si>
  <si>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</si>
  <si>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</si>
  <si>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</si>
  <si>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</si>
  <si>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</si>
  <si>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</si>
  <si>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</si>
  <si>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</si>
  <si>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</si>
  <si>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</si>
  <si>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</si>
  <si>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</si>
  <si>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</si>
  <si>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</si>
  <si>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</si>
  <si>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</si>
  <si>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</si>
  <si>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</si>
  <si>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</si>
  <si>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</si>
  <si>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</si>
  <si>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</si>
  <si>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</si>
  <si>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</si>
  <si>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</si>
  <si>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</si>
  <si>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</si>
  <si>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</si>
  <si>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</si>
  <si>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</si>
  <si>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</si>
  <si>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</si>
  <si>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</si>
  <si>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</si>
  <si>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</si>
  <si>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</si>
  <si>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</si>
  <si>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</si>
  <si>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</si>
  <si>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</si>
  <si>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</si>
  <si>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</si>
  <si>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</si>
  <si>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</si>
  <si>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</si>
  <si>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</si>
  <si>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</si>
  <si>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</si>
  <si>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</si>
  <si>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</si>
  <si>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</si>
  <si>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</si>
  <si>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</si>
  <si>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</si>
  <si>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</si>
  <si>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</si>
  <si>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</si>
  <si>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</si>
  <si>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</si>
  <si>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</si>
  <si>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</si>
  <si>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</si>
  <si>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</si>
  <si>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</si>
  <si>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</si>
  <si>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</si>
  <si>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</si>
  <si>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</si>
  <si>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</si>
  <si>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</si>
  <si>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</si>
  <si>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</si>
  <si>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</si>
  <si>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</si>
  <si>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</si>
  <si>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</si>
  <si>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</si>
  <si>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</si>
  <si>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</si>
  <si>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</si>
  <si>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</si>
  <si>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</si>
  <si>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</si>
  <si>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</si>
  <si>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</si>
  <si>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</si>
  <si>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</si>
  <si>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</si>
  <si>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</si>
  <si>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</si>
  <si>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</si>
  <si>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</si>
  <si>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</si>
  <si>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</si>
  <si>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</si>
  <si>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</si>
  <si>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</si>
  <si>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</si>
  <si>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</si>
  <si>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</si>
  <si>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</si>
  <si>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</si>
  <si>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</si>
  <si>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</si>
  <si>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</si>
  <si>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</si>
  <si>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</si>
  <si>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</si>
  <si>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</si>
  <si>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</si>
  <si>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</si>
  <si>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</si>
  <si>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</si>
  <si>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</si>
  <si>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</si>
  <si>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</si>
  <si>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</si>
  <si>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</si>
  <si>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</si>
  <si>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</si>
  <si>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</si>
  <si>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</si>
  <si>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</si>
  <si>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</si>
  <si>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</si>
  <si>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</si>
  <si>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</si>
  <si>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</si>
  <si>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</si>
  <si>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</si>
  <si>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</si>
  <si>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</si>
  <si>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</si>
  <si>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</si>
  <si>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</si>
  <si>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</si>
  <si>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</si>
  <si>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</si>
  <si>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</si>
  <si>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</si>
  <si>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</si>
  <si>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</si>
  <si>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</si>
  <si>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</si>
  <si>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</si>
  <si>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</si>
  <si>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</si>
  <si>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</si>
  <si>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</si>
  <si>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</si>
  <si>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</si>
  <si>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</si>
  <si>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</si>
  <si>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</si>
  <si>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</si>
  <si>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</si>
  <si>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</si>
  <si>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</si>
  <si>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</si>
  <si>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</si>
  <si>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</si>
  <si>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</si>
  <si>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</si>
  <si>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</si>
  <si>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</si>
  <si>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</si>
  <si>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</si>
  <si>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</si>
  <si>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</si>
  <si>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</si>
  <si>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</si>
  <si>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</si>
  <si>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</si>
  <si>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</si>
  <si>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</si>
  <si>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</si>
  <si>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</si>
  <si>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</si>
  <si>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</si>
  <si>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</si>
  <si>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</si>
  <si>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</si>
  <si>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</si>
  <si>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</si>
  <si>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</si>
  <si>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</si>
  <si>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</si>
  <si>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</si>
  <si>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</si>
  <si>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</si>
  <si>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</si>
  <si>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</si>
  <si>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</si>
  <si>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</si>
  <si>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</si>
  <si>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</si>
  <si>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</si>
  <si>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</si>
  <si>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</si>
  <si>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</si>
  <si>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</si>
  <si>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</si>
  <si>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</si>
  <si>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</si>
  <si>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</si>
  <si>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</si>
  <si>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</si>
  <si>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</si>
  <si>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</si>
  <si>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</si>
  <si>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</si>
  <si>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</si>
  <si>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</si>
  <si>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</si>
  <si>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</si>
  <si>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</si>
  <si>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</si>
  <si>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</si>
  <si>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</si>
  <si>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</si>
  <si>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</si>
  <si>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</si>
  <si>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</si>
  <si>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</si>
  <si>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</si>
  <si>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</si>
  <si>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</si>
  <si>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</si>
  <si>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</si>
  <si>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</si>
  <si>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</si>
  <si>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</si>
  <si>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</si>
  <si>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</si>
  <si>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</si>
  <si>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</si>
  <si>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</si>
  <si>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</si>
  <si>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</si>
  <si>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</si>
  <si>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</si>
  <si>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</si>
  <si>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</si>
  <si>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</si>
  <si>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</si>
  <si>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</si>
  <si>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</si>
  <si>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</si>
  <si>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</si>
  <si>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</si>
  <si>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</si>
  <si>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</si>
  <si>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</si>
  <si>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</si>
  <si>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</si>
  <si>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</si>
  <si>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</si>
  <si>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</si>
  <si>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</si>
  <si>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</si>
  <si>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</si>
  <si>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</si>
  <si>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</si>
  <si>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</si>
  <si>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</si>
  <si>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</si>
  <si>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</si>
  <si>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</si>
  <si>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</si>
  <si>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</si>
  <si>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</si>
  <si>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</si>
  <si>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</si>
  <si>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</si>
  <si>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</si>
  <si>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</si>
  <si>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</si>
  <si>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</si>
  <si>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</si>
  <si>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</si>
  <si>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</si>
  <si>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</si>
  <si>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</si>
  <si>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</si>
  <si>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</si>
  <si>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</si>
  <si>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</si>
  <si>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</si>
  <si>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</si>
  <si>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</si>
  <si>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</si>
  <si>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</si>
  <si>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</si>
  <si>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</si>
  <si>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</si>
  <si>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</si>
  <si>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</si>
  <si>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</si>
  <si>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</si>
  <si>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</si>
  <si>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</si>
  <si>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</si>
  <si>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</si>
  <si>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</si>
  <si>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</si>
  <si>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</si>
  <si>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</si>
  <si>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</si>
  <si>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</si>
  <si>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</si>
  <si>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</si>
  <si>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</si>
  <si>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</si>
  <si>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</si>
  <si>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</si>
  <si>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</si>
  <si>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</si>
  <si>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</si>
  <si>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</si>
  <si>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</si>
  <si>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</si>
  <si>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</si>
  <si>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</si>
  <si>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</si>
  <si>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</si>
  <si>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</si>
  <si>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</si>
  <si>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</si>
  <si>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</si>
  <si>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</si>
  <si>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</si>
  <si>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</si>
  <si>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</si>
  <si>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</si>
  <si>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</si>
  <si>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</si>
  <si>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</si>
  <si>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</si>
  <si>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</si>
  <si>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</si>
  <si>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</si>
  <si>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</si>
  <si>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</si>
  <si>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</si>
  <si>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</si>
  <si>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</si>
  <si>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</si>
  <si>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</si>
  <si>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</si>
  <si>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</si>
  <si>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</si>
  <si>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</si>
  <si>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</si>
  <si>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</si>
  <si>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</si>
  <si>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</si>
  <si>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</si>
  <si>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</si>
  <si>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</si>
  <si>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</si>
  <si>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</si>
  <si>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</si>
  <si>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</si>
  <si>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</si>
  <si>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</si>
  <si>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</si>
  <si>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</si>
  <si>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</si>
  <si>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</si>
  <si>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</si>
  <si>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</si>
  <si>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</si>
  <si>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</si>
  <si>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</si>
  <si>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</si>
  <si>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</si>
  <si>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</si>
  <si>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</si>
  <si>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</si>
  <si>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</si>
  <si>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</si>
  <si>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</si>
  <si>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</si>
  <si>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</si>
  <si>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</si>
  <si>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</si>
  <si>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</si>
  <si>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</si>
  <si>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</si>
  <si>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</si>
  <si>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</si>
  <si>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</si>
  <si>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</si>
  <si>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</si>
  <si>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</si>
  <si>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</si>
  <si>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</si>
  <si>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</si>
  <si>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</si>
  <si>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</si>
  <si>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</si>
  <si>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</si>
  <si>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</si>
  <si>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</si>
  <si>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</si>
  <si>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</si>
  <si>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</si>
  <si>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</si>
  <si>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</si>
  <si>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</si>
  <si>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</si>
  <si>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</si>
  <si>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</si>
  <si>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</si>
  <si>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</si>
  <si>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</si>
  <si>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</si>
  <si>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</si>
  <si>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</si>
  <si>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</si>
  <si>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</si>
  <si>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</si>
  <si>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</si>
  <si>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</si>
  <si>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</si>
  <si>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</si>
  <si>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</si>
  <si>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</si>
  <si>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</si>
  <si>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</si>
  <si>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</si>
  <si>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</si>
  <si>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</si>
  <si>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</si>
  <si>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</si>
  <si>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</si>
  <si>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</si>
  <si>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</si>
  <si>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</si>
  <si>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</si>
  <si>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</si>
  <si>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</si>
  <si>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</si>
  <si>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</si>
  <si>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</si>
  <si>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</si>
  <si>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</si>
  <si>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</si>
  <si>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</si>
  <si>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</si>
  <si>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</si>
  <si>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</si>
  <si>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</si>
  <si>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</si>
  <si>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</si>
  <si>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</si>
  <si>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</si>
  <si>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</si>
  <si>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</si>
  <si>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</si>
  <si>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</si>
  <si>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</si>
  <si>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</si>
  <si>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</si>
  <si>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</si>
  <si>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</si>
  <si>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</si>
  <si>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</si>
  <si>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</si>
  <si>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</si>
  <si>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</si>
  <si>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</si>
  <si>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</si>
  <si>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</si>
  <si>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</si>
  <si>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</si>
  <si>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</si>
  <si>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</si>
  <si>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</si>
  <si>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</si>
  <si>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</si>
  <si>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</si>
  <si>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</si>
  <si>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</si>
  <si>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</si>
  <si>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</si>
  <si>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</si>
  <si>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</si>
  <si>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</si>
  <si>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</si>
  <si>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</si>
  <si>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</si>
  <si>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</si>
  <si>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</si>
  <si>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</si>
  <si>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</si>
  <si>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</si>
  <si>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</si>
  <si>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</si>
  <si>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</si>
  <si>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</si>
  <si>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</si>
  <si>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</si>
  <si>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</si>
  <si>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</si>
  <si>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</si>
  <si>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</si>
  <si>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</si>
  <si>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</si>
  <si>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</si>
  <si>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</si>
  <si>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</si>
  <si>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</si>
  <si>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</si>
  <si>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</si>
  <si>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</si>
  <si>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</si>
  <si>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</si>
  <si>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</si>
  <si>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</si>
  <si>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</si>
  <si>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</si>
  <si>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</si>
  <si>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</si>
  <si>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</si>
  <si>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</si>
  <si>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</si>
  <si>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</si>
  <si>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</si>
  <si>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</si>
  <si>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</si>
  <si>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</si>
  <si>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</si>
  <si>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</si>
  <si>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</si>
  <si>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</si>
  <si>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</si>
  <si>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</si>
  <si>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</si>
  <si>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</si>
  <si>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</si>
  <si>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</si>
  <si>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</si>
  <si>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</si>
  <si>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</si>
  <si>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</si>
  <si>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</si>
  <si>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</si>
  <si>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</si>
  <si>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</si>
  <si>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</si>
  <si>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</si>
  <si>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</si>
  <si>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</si>
  <si>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</si>
  <si>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</si>
  <si>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</si>
  <si>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</si>
  <si>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</si>
  <si>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</si>
  <si>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</si>
  <si>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</si>
  <si>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</si>
  <si>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</si>
  <si>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</si>
  <si>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</si>
  <si>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</si>
  <si>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</si>
  <si>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</si>
  <si>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</si>
  <si>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</si>
  <si>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</si>
  <si>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</si>
  <si>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</si>
  <si>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</si>
  <si>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</si>
  <si>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</si>
  <si>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</si>
  <si>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</si>
  <si>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</si>
  <si>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</si>
  <si>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</si>
  <si>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</si>
  <si>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</si>
  <si>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</si>
  <si>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</si>
  <si>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</si>
  <si>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</si>
  <si>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</si>
  <si>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</si>
  <si>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</si>
  <si>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</si>
  <si>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</si>
  <si>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</si>
  <si>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</si>
  <si>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</si>
  <si>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</si>
  <si>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</si>
  <si>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</si>
  <si>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</si>
  <si>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</si>
  <si>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</si>
  <si>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</si>
  <si>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</si>
  <si>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</si>
  <si>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</si>
  <si>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</si>
  <si>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</si>
  <si>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</si>
  <si>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</si>
  <si>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</si>
  <si>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</si>
  <si>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</si>
  <si>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</si>
  <si>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</si>
  <si>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</si>
  <si>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</si>
  <si>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</si>
  <si>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</si>
  <si>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</si>
  <si>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</si>
  <si>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</si>
  <si>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</si>
  <si>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</si>
  <si>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</si>
  <si>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</si>
  <si>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</si>
  <si>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</si>
  <si>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</si>
  <si>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</si>
  <si>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</si>
  <si>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</si>
  <si>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</si>
  <si>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</si>
  <si>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</si>
  <si>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</si>
  <si>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</si>
  <si>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</si>
  <si>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</si>
  <si>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</si>
  <si>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</si>
  <si>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</si>
  <si>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</si>
  <si>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</si>
  <si>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</si>
  <si>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</si>
  <si>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</si>
  <si>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</si>
  <si>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</si>
  <si>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</si>
  <si>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</si>
  <si>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</si>
  <si>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</si>
  <si>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</si>
  <si>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</si>
  <si>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</si>
  <si>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</si>
  <si>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</si>
  <si>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</si>
  <si>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</si>
  <si>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</si>
  <si>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</si>
  <si>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</si>
  <si>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</si>
  <si>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</si>
  <si>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</si>
  <si>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</si>
  <si>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</si>
  <si>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</si>
  <si>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</si>
  <si>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</si>
  <si>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</si>
  <si>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</si>
  <si>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</si>
  <si>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</si>
  <si>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</si>
  <si>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</si>
  <si>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</si>
  <si>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</si>
  <si>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</si>
  <si>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</si>
  <si>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</si>
  <si>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</si>
  <si>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</si>
  <si>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</si>
  <si>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</si>
  <si>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</si>
  <si>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</si>
  <si>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</si>
  <si>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</si>
  <si>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</si>
  <si>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</si>
  <si>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</si>
  <si>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</si>
  <si>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</si>
  <si>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</si>
  <si>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</si>
  <si>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</si>
  <si>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</si>
  <si>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</si>
  <si>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</si>
  <si>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</si>
  <si>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</si>
  <si>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</si>
  <si>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</si>
  <si>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</si>
  <si>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</si>
  <si>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</si>
  <si>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</si>
  <si>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</si>
  <si>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</si>
  <si>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</si>
  <si>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</si>
  <si>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</si>
  <si>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</si>
  <si>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</si>
  <si>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</si>
  <si>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</si>
  <si>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</si>
  <si>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</si>
  <si>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</si>
  <si>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</si>
  <si>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</si>
  <si>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</si>
  <si>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</si>
  <si>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</si>
  <si>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</si>
  <si>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</si>
  <si>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</si>
  <si>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</si>
  <si>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</si>
  <si>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</si>
  <si>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</si>
  <si>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</si>
  <si>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</si>
  <si>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</si>
  <si>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</si>
  <si>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</si>
  <si>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</si>
  <si>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</si>
  <si>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</si>
  <si>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</si>
  <si>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</si>
  <si>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</si>
  <si>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</si>
  <si>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</si>
  <si>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</si>
  <si>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</si>
  <si>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</si>
  <si>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</si>
  <si>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</si>
  <si>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</si>
  <si>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</si>
  <si>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</si>
  <si>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</si>
  <si>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</si>
  <si>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</si>
  <si>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</si>
  <si>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</si>
  <si>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</si>
  <si>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</si>
  <si>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</si>
  <si>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</si>
  <si>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</si>
  <si>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</si>
  <si>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</si>
  <si>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</si>
  <si>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</si>
  <si>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</si>
  <si>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</si>
  <si>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</si>
  <si>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</si>
  <si>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</si>
  <si>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</si>
  <si>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</si>
  <si>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</si>
  <si>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</si>
  <si>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</si>
  <si>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</si>
  <si>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</si>
  <si>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</si>
  <si>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</si>
  <si>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</si>
  <si>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</si>
  <si>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</si>
  <si>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</si>
  <si>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</si>
  <si>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</si>
  <si>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</si>
  <si>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</si>
  <si>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</si>
  <si>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</si>
  <si>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</si>
  <si>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</si>
  <si>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</si>
  <si>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</si>
  <si>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</si>
  <si>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</si>
  <si>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</si>
  <si>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</si>
  <si>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</si>
  <si>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</si>
  <si>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</si>
  <si>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</si>
  <si>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</si>
  <si>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</si>
  <si>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</si>
  <si>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</si>
  <si>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</si>
  <si>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</si>
  <si>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</si>
  <si>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</si>
  <si>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</si>
  <si>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</si>
  <si>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</si>
  <si>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</si>
  <si>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</si>
  <si>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</si>
  <si>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</si>
  <si>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</si>
  <si>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</si>
  <si>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</si>
  <si>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</si>
  <si>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</si>
  <si>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</si>
  <si>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</si>
  <si>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</si>
  <si>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</si>
  <si>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</si>
  <si>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</si>
  <si>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</si>
  <si>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</si>
  <si>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</si>
  <si>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</si>
  <si>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</si>
  <si>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</si>
  <si>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</si>
  <si>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</si>
  <si>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</si>
  <si>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</si>
  <si>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</si>
  <si>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</si>
  <si>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</si>
  <si>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</si>
  <si>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</si>
  <si>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</si>
  <si>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</si>
  <si>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</si>
  <si>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</si>
  <si>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</si>
  <si>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</si>
  <si>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</si>
  <si>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</si>
  <si>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</si>
  <si>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</si>
  <si>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</si>
  <si>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</si>
  <si>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</si>
  <si>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</si>
  <si>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</si>
  <si>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</si>
  <si>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</si>
  <si>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</si>
  <si>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</si>
  <si>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</si>
  <si>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</si>
  <si>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</si>
  <si>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</si>
  <si>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</si>
  <si>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</si>
  <si>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</si>
  <si>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</si>
  <si>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</si>
  <si>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</si>
  <si>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</si>
  <si>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</si>
  <si>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</si>
  <si>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</si>
  <si>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</si>
  <si>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</si>
  <si>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</si>
  <si>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</si>
  <si>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</si>
  <si>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</si>
  <si>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</si>
  <si>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</si>
  <si>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</si>
  <si>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</si>
  <si>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</si>
  <si>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</si>
  <si>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</si>
  <si>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</si>
  <si>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</si>
  <si>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</si>
  <si>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</si>
  <si>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</si>
  <si>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</si>
  <si>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</si>
  <si>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</si>
  <si>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</si>
  <si>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</si>
  <si>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</si>
  <si>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</si>
  <si>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</si>
  <si>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</si>
  <si>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</si>
  <si>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</si>
  <si>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</si>
  <si>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</si>
  <si>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</si>
  <si>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</si>
  <si>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</si>
  <si>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</si>
  <si>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</si>
  <si>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</si>
  <si>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</si>
  <si>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</si>
  <si>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</si>
  <si>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</si>
  <si>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</si>
  <si>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</si>
  <si>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</si>
  <si>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</si>
  <si>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</si>
  <si>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</si>
  <si>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</si>
  <si>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</si>
  <si>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</si>
  <si>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</si>
  <si>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</si>
  <si>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</si>
  <si>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</si>
  <si>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</si>
  <si>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</si>
  <si>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</si>
  <si>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</si>
  <si>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</si>
  <si>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</si>
  <si>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</si>
  <si>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</si>
  <si>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</si>
  <si>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</si>
  <si>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</si>
  <si>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</si>
  <si>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</si>
  <si>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</si>
  <si>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</si>
  <si>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</si>
  <si>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</si>
  <si>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</si>
  <si>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</si>
  <si>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</si>
  <si>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</si>
  <si>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</si>
  <si>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</si>
  <si>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</si>
  <si>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</si>
  <si>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</si>
  <si>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</si>
  <si>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</si>
  <si>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</si>
  <si>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</si>
  <si>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</si>
  <si>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</si>
  <si>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</si>
  <si>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</si>
  <si>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</si>
  <si>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</si>
  <si>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</si>
  <si>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</si>
  <si>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</si>
  <si>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</si>
  <si>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</si>
  <si>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</si>
  <si>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</si>
  <si>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</si>
  <si>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</si>
  <si>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</si>
  <si>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</si>
  <si>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</si>
  <si>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</si>
  <si>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</si>
  <si>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</si>
  <si>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</si>
  <si>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</si>
  <si>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</si>
  <si>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</si>
  <si>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</si>
  <si>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</si>
  <si>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</si>
  <si>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</si>
  <si>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</si>
  <si>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</si>
  <si>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</si>
  <si>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</si>
  <si>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</si>
  <si>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</si>
  <si>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</si>
  <si>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</si>
  <si>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</si>
  <si>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</si>
  <si>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</si>
  <si>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</si>
  <si>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</si>
  <si>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</si>
  <si>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</si>
  <si>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</si>
  <si>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</si>
  <si>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</si>
  <si>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</si>
  <si>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</si>
  <si>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</si>
  <si>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</si>
  <si>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</si>
  <si>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</si>
  <si>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</si>
  <si>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</si>
  <si>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</si>
  <si>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</si>
  <si>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</si>
  <si>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</si>
  <si>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</si>
  <si>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</si>
  <si>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</si>
  <si>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</si>
  <si>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</si>
  <si>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</si>
  <si>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</si>
  <si>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</si>
  <si>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</si>
  <si>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</si>
  <si>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</si>
  <si>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</si>
  <si>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</si>
  <si>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</si>
  <si>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</si>
  <si>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</si>
  <si>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</si>
  <si>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</si>
  <si>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</si>
  <si>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</si>
  <si>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</si>
  <si>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</si>
  <si>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</si>
  <si>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</si>
  <si>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</si>
  <si>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</si>
  <si>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</si>
  <si>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</si>
  <si>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</si>
  <si>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</si>
  <si>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</si>
  <si>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</si>
  <si>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</si>
  <si>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</si>
  <si>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</si>
  <si>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</si>
  <si>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</si>
  <si>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</si>
  <si>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</si>
  <si>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</si>
  <si>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</si>
  <si>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</si>
  <si>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</si>
  <si>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</si>
  <si>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</si>
  <si>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</si>
  <si>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</si>
  <si>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</si>
  <si>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</si>
  <si>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</si>
  <si>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</si>
  <si>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</si>
  <si>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</si>
  <si>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</si>
  <si>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</si>
  <si>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</si>
  <si>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</si>
  <si>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</si>
  <si>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</si>
  <si>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</si>
  <si>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</si>
  <si>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</si>
  <si>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</si>
  <si>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</si>
  <si>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</si>
  <si>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</si>
  <si>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</si>
  <si>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</si>
  <si>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</si>
  <si>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</si>
  <si>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</si>
  <si>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</si>
  <si>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</si>
  <si>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</si>
  <si>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</si>
  <si>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</si>
  <si>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</si>
  <si>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</si>
  <si>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</si>
  <si>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</si>
  <si>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</si>
  <si>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</si>
  <si>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</si>
  <si>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</si>
  <si>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</si>
  <si>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</si>
  <si>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</si>
  <si>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</si>
  <si>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</si>
  <si>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</si>
  <si>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</si>
  <si>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</si>
  <si>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</si>
  <si>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</si>
  <si>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</si>
  <si>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</si>
  <si>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</si>
  <si>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</si>
  <si>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</si>
  <si>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</si>
  <si>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</si>
  <si>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</si>
  <si>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</si>
  <si>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</si>
  <si>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</si>
  <si>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</si>
  <si>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</si>
  <si>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</si>
  <si>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</si>
  <si>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</si>
  <si>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</si>
  <si>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</si>
  <si>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</si>
  <si>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</si>
  <si>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</si>
  <si>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</si>
  <si>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</si>
  <si>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</si>
  <si>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</si>
  <si>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</si>
  <si>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</si>
  <si>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</si>
  <si>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</si>
  <si>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</si>
  <si>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</si>
  <si>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</si>
  <si>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</si>
  <si>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</si>
  <si>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</si>
  <si>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</si>
  <si>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</si>
  <si>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</si>
  <si>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</si>
  <si>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</si>
  <si>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</si>
  <si>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</si>
  <si>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</si>
  <si>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</si>
  <si>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</si>
  <si>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</si>
  <si>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</si>
  <si>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</si>
  <si>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</si>
  <si>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</si>
  <si>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</si>
  <si>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</si>
  <si>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</si>
  <si>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</si>
  <si>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</si>
  <si>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</si>
  <si>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</si>
  <si>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</si>
  <si>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</si>
  <si>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</si>
  <si>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</si>
  <si>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</si>
  <si>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</si>
  <si>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</si>
  <si>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</si>
  <si>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</si>
  <si>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</si>
  <si>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</si>
  <si>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</si>
  <si>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</si>
  <si>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</si>
  <si>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</si>
  <si>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</si>
  <si>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</si>
  <si>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</si>
  <si>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</si>
  <si>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</si>
  <si>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</si>
  <si>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</si>
  <si>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</si>
  <si>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</si>
  <si>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</si>
  <si>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</si>
  <si>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</si>
  <si>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</si>
  <si>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</si>
  <si>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</si>
  <si>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</si>
  <si>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</si>
  <si>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</si>
  <si>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</si>
  <si>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</si>
  <si>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</si>
  <si>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</si>
  <si>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</si>
  <si>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</si>
  <si>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</si>
  <si>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</si>
  <si>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</si>
  <si>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</si>
  <si>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</si>
  <si>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</si>
  <si>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</si>
  <si>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</si>
  <si>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</si>
  <si>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</si>
  <si>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</si>
  <si>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</si>
  <si>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</si>
  <si>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</si>
  <si>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</si>
  <si>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</si>
  <si>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</si>
  <si>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</si>
  <si>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</si>
  <si>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</si>
  <si>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</si>
  <si>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</si>
  <si>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</si>
  <si>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</si>
  <si>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</si>
  <si>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</si>
  <si>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</si>
  <si>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</si>
  <si>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</si>
  <si>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</si>
  <si>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</si>
  <si>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</si>
  <si>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</si>
  <si>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</si>
  <si>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</si>
  <si>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</si>
  <si>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</si>
  <si>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</si>
  <si>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</si>
  <si>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</si>
  <si>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</si>
  <si>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</si>
  <si>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</si>
  <si>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</si>
  <si>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</si>
  <si>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</si>
  <si>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</si>
  <si>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</si>
  <si>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</si>
  <si>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</si>
  <si>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</si>
  <si>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</si>
  <si>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</si>
  <si>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</si>
  <si>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</si>
  <si>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</si>
  <si>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</si>
  <si>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</si>
  <si>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</si>
  <si>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</si>
  <si>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</si>
  <si>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</si>
  <si>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</si>
  <si>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</si>
  <si>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</si>
  <si>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</si>
  <si>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</si>
  <si>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</si>
  <si>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</si>
  <si>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</si>
  <si>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</si>
  <si>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</si>
  <si>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</si>
  <si>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</si>
  <si>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</si>
  <si>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</si>
  <si>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</si>
  <si>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</si>
  <si>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</si>
  <si>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</si>
  <si>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</si>
  <si>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</si>
  <si>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</si>
  <si>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</si>
  <si>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</si>
  <si>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</si>
  <si>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</si>
  <si>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</si>
  <si>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</si>
  <si>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</si>
  <si>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</si>
  <si>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</si>
  <si>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</si>
  <si>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</si>
  <si>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</si>
  <si>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</si>
  <si>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</si>
  <si>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</si>
  <si>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</si>
  <si>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</si>
  <si>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</si>
  <si>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</si>
  <si>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</si>
  <si>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</si>
  <si>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</si>
  <si>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</si>
  <si>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</si>
  <si>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</si>
  <si>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</si>
  <si>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</si>
  <si>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</si>
  <si>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</si>
  <si>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</si>
  <si>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</si>
  <si>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</si>
  <si>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</si>
  <si>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</si>
  <si>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</si>
  <si>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</si>
  <si>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</si>
  <si>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</si>
  <si>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</si>
  <si>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</si>
  <si>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</si>
  <si>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</si>
  <si>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</si>
  <si>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</si>
  <si>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</si>
  <si>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</si>
  <si>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</si>
  <si>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</si>
  <si>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</si>
  <si>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</si>
  <si>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</si>
  <si>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</si>
  <si>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</si>
  <si>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</si>
  <si>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</si>
  <si>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</si>
  <si>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</si>
  <si>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</si>
  <si>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</si>
  <si>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</si>
  <si>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</si>
  <si>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</si>
  <si>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</si>
  <si>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</si>
  <si>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</si>
  <si>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</si>
  <si>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</si>
  <si>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</si>
  <si>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</si>
  <si>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</si>
  <si>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</si>
  <si>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</si>
  <si>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</si>
  <si>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</si>
  <si>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</si>
  <si>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</si>
  <si>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</si>
  <si>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</si>
  <si>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</si>
  <si>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</si>
  <si>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</si>
  <si>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</si>
  <si>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</si>
  <si>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</si>
  <si>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</si>
  <si>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</si>
  <si>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</si>
  <si>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</si>
  <si>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</si>
  <si>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</si>
  <si>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</si>
  <si>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</si>
  <si>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</si>
  <si>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</si>
  <si>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</si>
  <si>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</si>
  <si>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</si>
  <si>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</si>
  <si>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</si>
  <si>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</si>
  <si>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</si>
  <si>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</si>
  <si>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</si>
  <si>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</si>
  <si>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</si>
  <si>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</si>
  <si>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</si>
  <si>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</si>
  <si>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</si>
  <si>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</si>
  <si>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</si>
  <si>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</si>
  <si>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</si>
  <si>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</si>
  <si>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</si>
  <si>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</si>
  <si>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</si>
  <si>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</si>
  <si>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</si>
  <si>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</si>
  <si>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</si>
  <si>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</si>
  <si>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</si>
  <si>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</si>
  <si>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</si>
  <si>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</si>
  <si>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</si>
  <si>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</si>
  <si>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</si>
  <si>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</si>
  <si>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</si>
  <si>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</si>
  <si>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</si>
  <si>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</si>
  <si>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</si>
  <si>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</si>
  <si>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</si>
  <si>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</si>
  <si>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</si>
  <si>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</si>
  <si>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</si>
  <si>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</si>
  <si>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</si>
  <si>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</si>
  <si>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</si>
  <si>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</si>
  <si>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</si>
  <si>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</si>
  <si>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</si>
  <si>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</si>
  <si>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</si>
  <si>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</si>
  <si>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</si>
  <si>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</si>
  <si>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</si>
  <si>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</si>
  <si>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</si>
  <si>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</si>
  <si>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</si>
  <si>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</si>
  <si>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</si>
  <si>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</si>
  <si>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</si>
  <si>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</si>
  <si>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</si>
  <si>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</si>
  <si>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</si>
  <si>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</si>
  <si>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</si>
  <si>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</si>
  <si>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</si>
  <si>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</si>
  <si>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</si>
  <si>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</si>
  <si>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</si>
  <si>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</si>
  <si>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</si>
  <si>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</si>
  <si>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</si>
  <si>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</si>
  <si>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</si>
  <si>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</si>
  <si>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</si>
  <si>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</si>
  <si>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</si>
  <si>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</si>
  <si>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</si>
  <si>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</si>
  <si>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</si>
  <si>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</si>
  <si>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</si>
  <si>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</si>
  <si>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</si>
  <si>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</si>
  <si>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</si>
  <si>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</si>
  <si>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</si>
  <si>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</si>
  <si>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</si>
  <si>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</si>
  <si>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</si>
  <si>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</si>
  <si>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</si>
  <si>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</si>
  <si>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</si>
  <si>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</si>
  <si>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</si>
  <si>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</si>
  <si>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</si>
  <si>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</si>
  <si>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</si>
  <si>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</si>
  <si>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</si>
  <si>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</si>
  <si>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</si>
  <si>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</si>
  <si>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</si>
  <si>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</si>
  <si>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</si>
  <si>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</si>
  <si>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</si>
  <si>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</si>
  <si>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</si>
  <si>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</si>
  <si>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</si>
  <si>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</si>
  <si>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</si>
  <si>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</si>
  <si>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</si>
  <si>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</si>
  <si>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</si>
  <si>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</si>
  <si>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</si>
  <si>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</si>
  <si>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</si>
  <si>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</si>
  <si>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</si>
  <si>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</si>
  <si>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</si>
  <si>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</si>
  <si>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</si>
  <si>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</si>
  <si>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</si>
  <si>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</si>
  <si>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</si>
  <si>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</si>
  <si>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</si>
  <si>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</si>
  <si>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</si>
  <si>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</si>
  <si>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</si>
  <si>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</si>
  <si>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</si>
  <si>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</si>
  <si>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</si>
  <si>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</si>
  <si>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</si>
  <si>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</si>
  <si>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</si>
  <si>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</si>
  <si>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</si>
  <si>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</si>
  <si>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</si>
  <si>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</si>
  <si>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</si>
  <si>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</si>
  <si>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</si>
  <si>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</si>
  <si>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</si>
  <si>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</si>
  <si>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</si>
  <si>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</si>
  <si>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</si>
  <si>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</si>
  <si>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</si>
  <si>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</si>
  <si>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</si>
  <si>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</si>
  <si>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</si>
  <si>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</si>
  <si>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</si>
  <si>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</si>
  <si>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</si>
  <si>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</si>
  <si>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</si>
  <si>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</si>
  <si>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</si>
  <si>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</si>
  <si>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</si>
  <si>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</si>
  <si>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</si>
  <si>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</si>
  <si>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</si>
  <si>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</si>
  <si>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</si>
  <si>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</si>
  <si>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</si>
  <si>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</si>
  <si>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</si>
  <si>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</si>
  <si>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</si>
  <si>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</si>
  <si>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</si>
  <si>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</si>
  <si>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</si>
  <si>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</si>
  <si>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</si>
  <si>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</si>
  <si>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</si>
  <si>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</si>
  <si>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</si>
  <si>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</si>
  <si>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</si>
  <si>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</si>
  <si>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</si>
  <si>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</si>
  <si>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</si>
  <si>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</si>
  <si>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</si>
  <si>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</si>
  <si>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</si>
  <si>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</si>
  <si>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</si>
  <si>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</si>
  <si>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</si>
  <si>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</si>
  <si>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</si>
  <si>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</si>
  <si>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</si>
  <si>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</si>
  <si>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</si>
  <si>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</si>
  <si>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</si>
  <si>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</si>
  <si>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</si>
  <si>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</si>
  <si>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</si>
  <si>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</si>
  <si>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</si>
  <si>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</si>
  <si>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</si>
  <si>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</si>
  <si>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</si>
  <si>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</si>
  <si>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</si>
  <si>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</si>
  <si>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</si>
  <si>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</si>
  <si>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</si>
  <si>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</si>
  <si>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</si>
  <si>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</si>
  <si>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</si>
  <si>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</si>
  <si>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</si>
  <si>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</si>
  <si>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</si>
  <si>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</si>
  <si>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</si>
  <si>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</si>
  <si>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</si>
  <si>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</si>
  <si>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</si>
  <si>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</si>
  <si>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</si>
  <si>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</si>
  <si>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</si>
  <si>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</si>
  <si>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</si>
  <si>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</si>
  <si>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</si>
  <si>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</si>
  <si>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</si>
  <si>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</si>
  <si>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</si>
  <si>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</si>
  <si>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</si>
  <si>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</si>
  <si>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</si>
  <si>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</si>
  <si>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</si>
  <si>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</si>
  <si>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</si>
  <si>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</si>
  <si>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</si>
  <si>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</si>
  <si>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</si>
  <si>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</si>
  <si>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</si>
  <si>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</si>
  <si>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</si>
  <si>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</si>
  <si>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</si>
  <si>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</si>
  <si>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</si>
  <si>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</si>
  <si>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</si>
  <si>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</si>
  <si>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</si>
  <si>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</si>
  <si>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</si>
  <si>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</si>
  <si>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</si>
  <si>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</si>
  <si>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</si>
  <si>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</si>
  <si>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</si>
  <si>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</si>
  <si>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</si>
  <si>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</si>
  <si>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</si>
  <si>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</si>
  <si>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</si>
  <si>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</si>
  <si>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</si>
  <si>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</si>
  <si>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</si>
  <si>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</si>
  <si>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</si>
  <si>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</si>
  <si>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</si>
  <si>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</si>
  <si>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</si>
  <si>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</si>
  <si>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</si>
  <si>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</si>
  <si>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</si>
  <si>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</si>
  <si>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</si>
  <si>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</si>
  <si>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</si>
  <si>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</si>
  <si>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</si>
  <si>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</si>
  <si>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</si>
  <si>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</si>
  <si>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</si>
  <si>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</si>
  <si>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</si>
  <si>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</si>
  <si>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</si>
  <si>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</si>
  <si>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</si>
  <si>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</si>
  <si>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</si>
  <si>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</si>
  <si>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</si>
  <si>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</si>
  <si>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</si>
  <si>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</si>
  <si>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</si>
  <si>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</si>
  <si>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</si>
  <si>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</si>
  <si>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</si>
  <si>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</si>
  <si>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</si>
  <si>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</si>
  <si>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</si>
  <si>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</si>
  <si>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</si>
  <si>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</si>
  <si>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</si>
  <si>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</si>
  <si>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</si>
  <si>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</si>
  <si>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</si>
  <si>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</si>
  <si>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</si>
  <si>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</si>
  <si>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</si>
  <si>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</si>
  <si>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</si>
  <si>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</si>
  <si>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</si>
  <si>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</si>
  <si>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</si>
  <si>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</si>
  <si>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</si>
  <si>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</si>
  <si>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</si>
  <si>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</si>
  <si>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</si>
  <si>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</si>
  <si>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</si>
  <si>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</si>
  <si>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</si>
  <si>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</si>
  <si>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</si>
  <si>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</si>
  <si>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</si>
  <si>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</si>
  <si>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</si>
  <si>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</si>
  <si>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</si>
  <si>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</si>
  <si>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</si>
  <si>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</si>
  <si>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</si>
  <si>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</si>
  <si>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</si>
  <si>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</si>
  <si>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</si>
  <si>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</si>
  <si>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</si>
  <si>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</si>
  <si>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</si>
  <si>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</si>
  <si>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</si>
  <si>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</si>
  <si>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</si>
  <si>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</si>
  <si>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</si>
  <si>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</si>
  <si>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</si>
  <si>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</si>
  <si>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</si>
  <si>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</si>
  <si>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</si>
  <si>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</si>
  <si>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</si>
  <si>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</si>
  <si>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</si>
  <si>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</si>
  <si>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</si>
  <si>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</si>
  <si>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</si>
  <si>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</si>
  <si>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</si>
  <si>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</si>
  <si>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</si>
  <si>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</si>
  <si>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</si>
  <si>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</si>
  <si>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</si>
  <si>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</si>
  <si>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</si>
  <si>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</si>
  <si>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</si>
  <si>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</si>
  <si>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</si>
  <si>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</si>
  <si>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</si>
  <si>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</si>
  <si>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</si>
  <si>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</si>
  <si>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</si>
  <si>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</si>
  <si>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</si>
  <si>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</si>
  <si>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</si>
  <si>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</si>
  <si>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</si>
  <si>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</si>
  <si>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</si>
  <si>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</si>
  <si>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</si>
  <si>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</si>
  <si>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</si>
  <si>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</si>
  <si>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</si>
  <si>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</si>
  <si>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</si>
  <si>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</si>
  <si>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</si>
  <si>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</si>
  <si>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</si>
  <si>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</si>
  <si>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</si>
  <si>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</si>
  <si>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</si>
  <si>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</si>
  <si>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</si>
  <si>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</si>
  <si>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</si>
  <si>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</si>
  <si>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</si>
  <si>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</si>
  <si>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</si>
  <si>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</si>
  <si>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</si>
  <si>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</si>
  <si>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</si>
  <si>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</si>
  <si>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</si>
  <si>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</si>
  <si>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</si>
  <si>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</si>
  <si>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</si>
  <si>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</si>
  <si>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</si>
  <si>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</si>
  <si>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</si>
  <si>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</si>
  <si>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</si>
  <si>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</si>
  <si>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</si>
  <si>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</si>
  <si>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</si>
  <si>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</si>
  <si>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</si>
  <si>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</si>
  <si>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</si>
  <si>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</si>
  <si>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</si>
  <si>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</si>
  <si>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</si>
  <si>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</si>
  <si>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</si>
  <si>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</si>
  <si>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</si>
  <si>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</si>
  <si>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</si>
  <si>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</si>
  <si>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</si>
  <si>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</si>
  <si>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</si>
  <si>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</si>
  <si>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</si>
  <si>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</si>
  <si>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</si>
  <si>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</si>
  <si>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</si>
  <si>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</si>
  <si>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</si>
  <si>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</si>
  <si>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</si>
  <si>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</si>
  <si>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</si>
  <si>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</si>
  <si>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</si>
  <si>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</si>
  <si>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</si>
  <si>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</si>
  <si>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</si>
  <si>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</si>
  <si>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</si>
  <si>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</si>
  <si>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</si>
  <si>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</si>
  <si>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</si>
  <si>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</si>
  <si>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</si>
  <si>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</si>
  <si>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</si>
  <si>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</si>
  <si>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</si>
  <si>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</si>
  <si>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</si>
  <si>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</si>
  <si>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</si>
  <si>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</si>
  <si>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</si>
  <si>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</si>
  <si>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</si>
  <si>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</si>
  <si>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</si>
  <si>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</si>
  <si>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</si>
  <si>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</si>
  <si>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</si>
  <si>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</si>
  <si>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</si>
  <si>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</si>
  <si>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</si>
  <si>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</si>
  <si>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</si>
  <si>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</si>
  <si>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</si>
  <si>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</si>
  <si>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</si>
  <si>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</si>
  <si>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</si>
  <si>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</si>
  <si>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</si>
  <si>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</si>
  <si>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</si>
  <si>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</si>
  <si>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</si>
  <si>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</si>
  <si>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</si>
  <si>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</si>
  <si>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</si>
  <si>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</si>
  <si>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</si>
  <si>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</si>
  <si>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</si>
  <si>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</si>
  <si>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</si>
  <si>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</si>
  <si>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</si>
  <si>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</si>
  <si>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</si>
  <si>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</si>
  <si>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</si>
  <si>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</si>
  <si>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</si>
  <si>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</si>
  <si>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</si>
  <si>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</si>
  <si>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</si>
  <si>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</si>
  <si>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</si>
  <si>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</si>
  <si>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</si>
  <si>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</si>
  <si>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</si>
  <si>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</si>
  <si>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</si>
  <si>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</si>
  <si>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</si>
  <si>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</si>
  <si>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</si>
  <si>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</si>
  <si>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</si>
  <si>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</si>
  <si>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</si>
  <si>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</si>
  <si>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</si>
  <si>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</si>
  <si>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</si>
  <si>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</si>
  <si>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</si>
  <si>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</si>
  <si>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</si>
  <si>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</si>
  <si>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</si>
  <si>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</si>
  <si>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</si>
  <si>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</si>
  <si>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</si>
  <si>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</si>
  <si>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</si>
  <si>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</si>
  <si>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</si>
  <si>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</si>
  <si>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</si>
  <si>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</si>
  <si>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</si>
  <si>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</si>
  <si>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</si>
  <si>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</si>
  <si>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</si>
  <si>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</si>
  <si>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</si>
  <si>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</si>
  <si>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</si>
  <si>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</si>
  <si>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</si>
  <si>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</si>
  <si>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</si>
  <si>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</si>
  <si>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</si>
  <si>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</si>
  <si>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</si>
  <si>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</si>
  <si>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</si>
  <si>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</si>
  <si>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</si>
  <si>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</si>
  <si>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</si>
  <si>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</si>
  <si>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</si>
  <si>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</si>
  <si>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</si>
  <si>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</si>
  <si>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</si>
  <si>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</si>
  <si>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</si>
  <si>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</si>
  <si>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</si>
  <si>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</si>
  <si>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</si>
  <si>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</si>
  <si>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</si>
  <si>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</si>
  <si>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</si>
  <si>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</si>
  <si>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</si>
  <si>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</si>
  <si>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</si>
  <si>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</si>
  <si>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</si>
  <si>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</si>
  <si>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</si>
  <si>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</si>
  <si>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</si>
  <si>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</si>
  <si>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</si>
  <si>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</si>
  <si>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</si>
  <si>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</si>
  <si>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</si>
  <si>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</si>
  <si>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</si>
  <si>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</si>
  <si>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</si>
  <si>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</si>
  <si>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</si>
  <si>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</si>
  <si>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</si>
  <si>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</si>
  <si>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</si>
  <si>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</si>
  <si>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</si>
  <si>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</si>
  <si>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</si>
  <si>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</si>
  <si>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</si>
  <si>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</si>
  <si>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</si>
  <si>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</si>
  <si>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</si>
  <si>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</si>
  <si>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</si>
  <si>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</si>
  <si>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</si>
  <si>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</si>
  <si>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</si>
  <si>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</si>
  <si>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</si>
  <si>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</si>
  <si>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</si>
  <si>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</si>
  <si>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</si>
  <si>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</si>
  <si>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</si>
  <si>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</si>
  <si>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</si>
  <si>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</si>
  <si>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</si>
  <si>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</si>
  <si>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</si>
  <si>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</si>
  <si>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</si>
  <si>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</si>
  <si>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</si>
  <si>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</si>
  <si>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</si>
  <si>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</si>
  <si>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</si>
  <si>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</si>
  <si>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</si>
  <si>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</si>
  <si>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</si>
  <si>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</si>
  <si>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</si>
  <si>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</si>
  <si>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</si>
  <si>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</si>
  <si>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</si>
  <si>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</si>
  <si>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</si>
  <si>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</si>
  <si>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</si>
  <si>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</si>
  <si>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</si>
  <si>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</si>
  <si>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</si>
  <si>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</si>
  <si>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</si>
  <si>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</si>
  <si>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</si>
  <si>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</si>
  <si>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</si>
  <si>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</si>
  <si>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</si>
  <si>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</si>
  <si>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</si>
  <si>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</si>
  <si>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</si>
  <si>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</si>
  <si>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</si>
  <si>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</si>
  <si>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</si>
  <si>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</si>
  <si>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</si>
  <si>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</si>
  <si>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</si>
  <si>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</si>
  <si>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</si>
  <si>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</si>
  <si>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</si>
  <si>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</si>
  <si>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</si>
  <si>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</si>
  <si>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</si>
  <si>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</si>
  <si>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</si>
  <si>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</si>
  <si>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</si>
  <si>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</si>
  <si>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</si>
  <si>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</si>
  <si>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</si>
  <si>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</si>
  <si>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</si>
  <si>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</si>
  <si>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</si>
  <si>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</si>
  <si>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</si>
  <si>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</si>
  <si>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</si>
  <si>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</si>
  <si>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</si>
  <si>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</si>
  <si>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</si>
  <si>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</si>
  <si>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</si>
  <si>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</si>
  <si>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</si>
  <si>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</si>
  <si>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</si>
  <si>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</si>
  <si>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</si>
  <si>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</si>
  <si>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</si>
  <si>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</si>
  <si>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</si>
  <si>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</si>
  <si>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</si>
  <si>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</si>
  <si>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</si>
  <si>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</si>
  <si>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</si>
  <si>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</si>
  <si>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</si>
  <si>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</si>
  <si>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</si>
  <si>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</si>
  <si>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</si>
  <si>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</si>
  <si>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</si>
  <si>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</si>
  <si>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</si>
  <si>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</si>
  <si>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</si>
  <si>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</si>
  <si>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</si>
  <si>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</si>
  <si>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</si>
  <si>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</si>
  <si>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</si>
  <si>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</si>
  <si>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</si>
  <si>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</si>
  <si>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</si>
  <si>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</si>
  <si>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</si>
  <si>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</si>
  <si>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</si>
  <si>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</si>
  <si>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</si>
  <si>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</si>
  <si>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</si>
  <si>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</si>
  <si>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</si>
  <si>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</si>
  <si>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</si>
  <si>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</si>
  <si>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</si>
  <si>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</si>
  <si>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</si>
  <si>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</si>
  <si>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</si>
  <si>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</si>
  <si>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</si>
  <si>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</si>
  <si>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</si>
  <si>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</si>
  <si>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</si>
  <si>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</si>
  <si>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</si>
  <si>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</si>
  <si>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</si>
  <si>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</si>
  <si>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</si>
  <si>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</si>
  <si>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</si>
  <si>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</si>
  <si>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</si>
  <si>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</si>
  <si>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</si>
  <si>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</si>
  <si>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</si>
  <si>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</si>
  <si>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</si>
  <si>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</si>
  <si>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</si>
  <si>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</si>
  <si>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</si>
  <si>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</si>
  <si>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</si>
  <si>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</si>
  <si>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</si>
  <si>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</si>
  <si>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</si>
  <si>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</si>
  <si>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</si>
  <si>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</si>
  <si>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</si>
  <si>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</si>
  <si>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</si>
  <si>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</si>
  <si>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</si>
  <si>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</si>
  <si>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</si>
  <si>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</si>
  <si>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</si>
  <si>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</si>
  <si>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</si>
  <si>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</si>
  <si>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</si>
  <si>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</si>
  <si>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</si>
  <si>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</si>
  <si>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</si>
  <si>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</si>
  <si>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</si>
  <si>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</si>
  <si>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</si>
  <si>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</si>
  <si>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</si>
  <si>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</si>
  <si>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</si>
  <si>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</si>
  <si>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</si>
  <si>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</si>
  <si>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</si>
  <si>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</si>
  <si>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</si>
  <si>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</si>
  <si>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</si>
  <si>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</si>
  <si>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</si>
  <si>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</si>
  <si>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</si>
  <si>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</si>
  <si>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</si>
  <si>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</si>
  <si>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</si>
  <si>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</si>
  <si>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</si>
  <si>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</si>
  <si>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</si>
  <si>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</si>
  <si>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</si>
  <si>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</si>
  <si>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</si>
  <si>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</si>
  <si>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</si>
  <si>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</si>
  <si>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</si>
  <si>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</si>
  <si>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</si>
  <si>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</si>
  <si>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</si>
  <si>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</si>
  <si>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</si>
  <si>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</si>
  <si>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</si>
  <si>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</si>
  <si>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</si>
  <si>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</si>
  <si>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</si>
  <si>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</si>
  <si>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</si>
  <si>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</si>
  <si>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</si>
  <si>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</si>
  <si>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</si>
  <si>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</si>
  <si>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</si>
  <si>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</si>
  <si>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</si>
  <si>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</si>
  <si>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</si>
  <si>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</si>
  <si>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</si>
  <si>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</si>
  <si>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</si>
  <si>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</si>
  <si>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</si>
  <si>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</si>
  <si>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</si>
  <si>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</si>
  <si>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</si>
  <si>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</si>
  <si>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</si>
  <si>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</si>
  <si>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</si>
  <si>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</si>
  <si>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</si>
  <si>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</si>
  <si>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</si>
  <si>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</si>
  <si>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</si>
  <si>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</si>
  <si>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</si>
  <si>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</si>
  <si>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</si>
  <si>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</si>
  <si>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</si>
  <si>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</si>
  <si>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</si>
  <si>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</si>
  <si>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</si>
  <si>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</si>
  <si>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</si>
  <si>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</si>
  <si>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</si>
  <si>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</si>
  <si>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</si>
  <si>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</si>
  <si>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</si>
  <si>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</si>
  <si>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</si>
  <si>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</si>
  <si>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</si>
  <si>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</si>
  <si>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</si>
  <si>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</si>
  <si>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</si>
  <si>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</si>
  <si>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</si>
  <si>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</si>
  <si>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</si>
  <si>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</si>
  <si>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</si>
  <si>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</si>
  <si>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</si>
  <si>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</si>
  <si>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</si>
  <si>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</si>
  <si>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</si>
  <si>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</si>
  <si>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</si>
  <si>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</si>
  <si>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</si>
  <si>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</si>
  <si>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</si>
  <si>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</si>
  <si>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</si>
  <si>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</si>
  <si>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</si>
  <si>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</si>
  <si>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</si>
  <si>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</si>
  <si>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</si>
  <si>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</si>
  <si>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</si>
  <si>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</si>
  <si>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</si>
  <si>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</si>
  <si>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</si>
  <si>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</si>
  <si>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</si>
  <si>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</si>
  <si>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</si>
  <si>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</si>
  <si>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</si>
  <si>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</si>
  <si>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</si>
  <si>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</si>
  <si>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</si>
  <si>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</si>
  <si>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</si>
  <si>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</si>
  <si>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</si>
  <si>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</si>
  <si>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</si>
  <si>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</si>
  <si>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</si>
  <si>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</si>
  <si>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</si>
  <si>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</si>
  <si>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</si>
  <si>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</si>
  <si>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</si>
  <si>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</si>
  <si>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</si>
  <si>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</si>
  <si>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</si>
  <si>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</si>
  <si>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</si>
  <si>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</si>
  <si>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</si>
  <si>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</si>
  <si>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</si>
  <si>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</si>
  <si>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</si>
  <si>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</si>
  <si>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</si>
  <si>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</si>
  <si>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</si>
  <si>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</si>
  <si>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</si>
  <si>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</si>
  <si>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</si>
  <si>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</si>
  <si>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</si>
  <si>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</si>
  <si>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</si>
  <si>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</si>
  <si>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</si>
  <si>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</si>
  <si>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</si>
  <si>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</si>
  <si>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</si>
  <si>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</si>
  <si>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</si>
  <si>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</si>
  <si>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</si>
  <si>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</si>
  <si>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</si>
  <si>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</si>
  <si>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</si>
  <si>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</si>
  <si>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</si>
  <si>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</si>
  <si>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</si>
  <si>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</si>
  <si>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</si>
  <si>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</si>
  <si>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</si>
  <si>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</si>
  <si>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</si>
  <si>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</si>
  <si>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</si>
  <si>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</si>
  <si>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</si>
  <si>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</si>
  <si>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</si>
  <si>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</si>
  <si>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</si>
  <si>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</si>
  <si>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</si>
  <si>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</si>
  <si>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</si>
  <si>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</si>
  <si>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</si>
  <si>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</si>
  <si>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</si>
  <si>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</si>
  <si>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</si>
  <si>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</si>
  <si>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</si>
  <si>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</si>
  <si>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</si>
  <si>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</si>
  <si>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</si>
  <si>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</si>
  <si>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</si>
  <si>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</si>
  <si>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</si>
  <si>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</si>
  <si>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</si>
  <si>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</si>
  <si>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</si>
  <si>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</si>
  <si>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</si>
  <si>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</si>
  <si>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</si>
  <si>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</si>
  <si>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</si>
  <si>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</si>
  <si>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</si>
  <si>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</si>
  <si>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</si>
  <si>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</si>
  <si>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</si>
  <si>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</si>
  <si>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</si>
  <si>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</si>
  <si>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</si>
  <si>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</si>
  <si>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</si>
  <si>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</si>
  <si>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</si>
  <si>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</si>
  <si>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</si>
  <si>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</si>
  <si>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</si>
  <si>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</si>
  <si>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</si>
  <si>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</si>
  <si>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</si>
  <si>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</si>
  <si>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</si>
  <si>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</si>
  <si>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</si>
  <si>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</si>
  <si>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</si>
  <si>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</si>
  <si>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</si>
  <si>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</si>
  <si>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</si>
  <si>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</si>
  <si>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</si>
  <si>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</si>
  <si>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</si>
  <si>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</si>
  <si>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</si>
  <si>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</si>
  <si>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</si>
  <si>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</si>
  <si>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</si>
  <si>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</si>
  <si>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</si>
  <si>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</si>
  <si>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</si>
  <si>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</si>
  <si>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</si>
  <si>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</si>
  <si>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</si>
  <si>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</si>
  <si>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</si>
  <si>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</si>
  <si>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</si>
  <si>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</si>
  <si>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</si>
  <si>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</si>
  <si>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</si>
  <si>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</si>
  <si>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</si>
  <si>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</si>
  <si>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</si>
  <si>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</si>
  <si>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</si>
  <si>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</si>
  <si>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</si>
  <si>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</si>
  <si>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</si>
  <si>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</si>
  <si>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</si>
  <si>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</si>
  <si>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</si>
  <si>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</si>
  <si>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</si>
  <si>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</si>
  <si>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</si>
  <si>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</si>
  <si>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</si>
  <si>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</si>
  <si>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</si>
  <si>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</si>
  <si>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</si>
  <si>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</si>
  <si>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</si>
  <si>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</si>
  <si>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</si>
  <si>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</si>
  <si>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</si>
  <si>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</si>
  <si>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</si>
  <si>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</si>
  <si>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</si>
  <si>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</si>
  <si>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</si>
  <si>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</si>
  <si>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</si>
  <si>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</si>
  <si>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</si>
  <si>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</si>
  <si>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</si>
  <si>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</si>
  <si>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</si>
  <si>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</si>
  <si>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</si>
  <si>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</si>
  <si>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</si>
  <si>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</si>
  <si>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</si>
  <si>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</si>
  <si>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</si>
  <si>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</si>
  <si>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</si>
  <si>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</si>
  <si>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</si>
  <si>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</si>
  <si>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</si>
  <si>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</si>
  <si>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</si>
  <si>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</si>
  <si>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</si>
  <si>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</si>
  <si>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</si>
  <si>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</si>
  <si>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</si>
  <si>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</si>
  <si>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</si>
  <si>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</si>
  <si>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</si>
  <si>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</si>
  <si>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</si>
  <si>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</si>
  <si>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</si>
  <si>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</si>
  <si>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</si>
  <si>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</si>
  <si>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</si>
  <si>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</si>
  <si>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</si>
  <si>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</si>
  <si>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</si>
  <si>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</si>
  <si>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</si>
  <si>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</si>
  <si>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</si>
  <si>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</si>
  <si>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</si>
  <si>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</si>
  <si>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</si>
  <si>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</si>
  <si>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</si>
  <si>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</si>
  <si>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</si>
  <si>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</si>
  <si>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</si>
  <si>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</si>
  <si>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</si>
  <si>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</si>
  <si>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</si>
  <si>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</si>
  <si>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</si>
  <si>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</si>
  <si>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</si>
  <si>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</si>
  <si>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</si>
  <si>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</si>
  <si>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</si>
  <si>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</si>
  <si>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</si>
  <si>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</si>
  <si>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</si>
  <si>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</si>
  <si>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</si>
  <si>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</si>
  <si>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</si>
  <si>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</si>
  <si>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</si>
  <si>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</si>
  <si>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</si>
  <si>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</si>
  <si>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</si>
  <si>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</si>
  <si>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</si>
  <si>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</si>
  <si>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</si>
  <si>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</si>
  <si>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</si>
  <si>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</si>
  <si>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</si>
  <si>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</si>
  <si>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</si>
  <si>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</si>
  <si>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</si>
  <si>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</si>
  <si>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</si>
  <si>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</si>
  <si>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</si>
  <si>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</si>
  <si>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</si>
  <si>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</si>
  <si>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</si>
  <si>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</si>
  <si>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</si>
  <si>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</si>
  <si>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</si>
  <si>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</si>
  <si>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</si>
  <si>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</si>
  <si>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</si>
  <si>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</si>
  <si>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</si>
  <si>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</si>
  <si>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</si>
  <si>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</si>
  <si>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</si>
  <si>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</si>
  <si>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</si>
  <si>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</si>
  <si>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</si>
  <si>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</si>
  <si>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</si>
  <si>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</si>
  <si>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</si>
  <si>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</si>
  <si>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</si>
  <si>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</si>
  <si>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</si>
  <si>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</si>
  <si>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</si>
  <si>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</si>
  <si>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</si>
  <si>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</si>
  <si>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</si>
  <si>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</si>
  <si>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</si>
  <si>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</si>
  <si>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</si>
  <si>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</si>
  <si>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</si>
  <si>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</si>
  <si>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</si>
  <si>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</si>
  <si>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</si>
  <si>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</si>
  <si>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</si>
  <si>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</si>
  <si>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</si>
  <si>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</si>
  <si>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</si>
  <si>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</si>
  <si>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</si>
  <si>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</si>
  <si>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</si>
  <si>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</si>
  <si>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</si>
  <si>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</si>
  <si>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</si>
  <si>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</si>
  <si>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</si>
  <si>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</si>
  <si>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</si>
  <si>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</si>
  <si>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</si>
  <si>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</si>
  <si>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</si>
  <si>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</si>
  <si>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</si>
  <si>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</si>
  <si>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</si>
  <si>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</si>
  <si>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</si>
  <si>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</si>
  <si>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</si>
  <si>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</si>
  <si>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</si>
  <si>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</si>
  <si>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</si>
  <si>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</si>
  <si>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</si>
  <si>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</si>
  <si>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</si>
  <si>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</si>
  <si>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</si>
  <si>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</si>
  <si>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</si>
  <si>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</si>
  <si>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</si>
  <si>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</si>
  <si>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</si>
  <si>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</si>
  <si>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</si>
  <si>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</si>
  <si>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</si>
  <si>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</si>
  <si>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</si>
  <si>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</si>
  <si>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</si>
  <si>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</si>
  <si>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</si>
  <si>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</si>
  <si>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</si>
  <si>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</si>
  <si>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</si>
  <si>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</si>
  <si>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</si>
  <si>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</si>
  <si>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</si>
  <si>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</si>
  <si>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</si>
  <si>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</si>
  <si>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</si>
  <si>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</si>
  <si>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</si>
  <si>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</si>
  <si>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</si>
  <si>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</si>
  <si>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</si>
  <si>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</si>
  <si>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</si>
  <si>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</si>
  <si>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</si>
  <si>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</si>
  <si>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</si>
  <si>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</si>
  <si>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</si>
  <si>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</si>
  <si>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</si>
  <si>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</si>
  <si>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</si>
  <si>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</si>
  <si>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</si>
  <si>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</si>
  <si>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</si>
  <si>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</si>
  <si>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</si>
  <si>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</si>
  <si>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</si>
  <si>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</si>
  <si>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</si>
  <si>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</si>
  <si>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</si>
  <si>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</si>
  <si>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</si>
  <si>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</si>
  <si>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</si>
  <si>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</si>
  <si>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</si>
  <si>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</si>
  <si>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</si>
  <si>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</si>
  <si>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</si>
  <si>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</si>
  <si>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</si>
  <si>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</si>
  <si>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</si>
  <si>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</si>
  <si>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</si>
  <si>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</si>
  <si>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</si>
  <si>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</si>
  <si>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</si>
  <si>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</si>
  <si>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</si>
  <si>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</si>
  <si>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</si>
  <si>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</si>
  <si>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</si>
  <si>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</si>
  <si>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</si>
  <si>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</si>
  <si>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</si>
  <si>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</si>
  <si>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</si>
  <si>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</si>
  <si>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</si>
  <si>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</si>
  <si>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</si>
  <si>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</si>
  <si>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</si>
  <si>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</si>
  <si>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</si>
  <si>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</si>
  <si>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</si>
  <si>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</si>
  <si>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</si>
  <si>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</si>
  <si>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</si>
  <si>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</si>
  <si>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</si>
  <si>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</si>
  <si>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</si>
  <si>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</si>
  <si>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</si>
  <si>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</si>
  <si>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</si>
  <si>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</si>
  <si>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</si>
  <si>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</si>
  <si>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</si>
  <si>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</si>
  <si>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</si>
  <si>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</si>
  <si>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</si>
  <si>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</si>
  <si>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</si>
  <si>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</si>
  <si>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</si>
  <si>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</si>
  <si>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</si>
  <si>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</si>
  <si>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</si>
  <si>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</si>
  <si>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</si>
  <si>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</si>
  <si>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</si>
  <si>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</si>
  <si>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</si>
  <si>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</si>
  <si>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</si>
  <si>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</si>
  <si>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</si>
  <si>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</si>
  <si>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</si>
  <si>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</si>
  <si>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</si>
  <si>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</si>
  <si>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</si>
  <si>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</si>
  <si>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</si>
  <si>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</si>
  <si>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</si>
  <si>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</si>
  <si>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</si>
  <si>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</si>
  <si>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</si>
  <si>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</si>
  <si>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</si>
  <si>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</si>
  <si>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</si>
  <si>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</si>
  <si>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</si>
  <si>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</si>
  <si>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</si>
  <si>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</si>
  <si>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</si>
  <si>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</si>
  <si>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</si>
  <si>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</si>
  <si>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</si>
  <si>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</si>
  <si>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</si>
  <si>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</si>
  <si>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</si>
  <si>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</si>
  <si>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</si>
  <si>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</si>
  <si>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</si>
  <si>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</si>
  <si>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</si>
  <si>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</si>
  <si>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</si>
  <si>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</si>
  <si>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</si>
  <si>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</si>
  <si>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</si>
  <si>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</si>
  <si>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</si>
  <si>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</si>
  <si>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</si>
  <si>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</si>
  <si>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</si>
  <si>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</si>
  <si>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</si>
  <si>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</si>
  <si>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</si>
  <si>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</si>
  <si>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</si>
  <si>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</si>
  <si>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</si>
  <si>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</si>
  <si>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</si>
  <si>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</si>
  <si>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</si>
  <si>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</si>
  <si>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</si>
  <si>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</si>
  <si>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</si>
  <si>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</si>
  <si>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</si>
  <si>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</si>
  <si>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</si>
  <si>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</si>
  <si>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</si>
  <si>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</si>
  <si>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</si>
  <si>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</si>
  <si>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</si>
  <si>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</si>
  <si>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</si>
  <si>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</si>
  <si>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</si>
  <si>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</si>
  <si>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</si>
  <si>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</si>
  <si>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</si>
  <si>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</si>
  <si>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</si>
  <si>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</si>
  <si>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</si>
  <si>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</si>
  <si>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</si>
  <si>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</si>
  <si>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</si>
  <si>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</si>
  <si>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</si>
  <si>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</si>
  <si>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</si>
  <si>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</si>
  <si>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</si>
  <si>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</si>
  <si>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</si>
  <si>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</si>
  <si>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</si>
  <si>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</si>
  <si>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</si>
  <si>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</si>
  <si>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</si>
  <si>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</si>
  <si>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</si>
  <si>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</si>
  <si>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</si>
  <si>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</si>
  <si>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</si>
  <si>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</si>
  <si>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</si>
  <si>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</si>
  <si>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</si>
  <si>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</si>
  <si>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</si>
  <si>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</si>
  <si>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</si>
  <si>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</si>
  <si>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</si>
  <si>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</si>
  <si>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</si>
  <si>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</si>
  <si>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</si>
  <si>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</si>
  <si>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</si>
  <si>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</si>
  <si>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</si>
  <si>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</si>
  <si>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</si>
  <si>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</si>
  <si>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</si>
  <si>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</si>
  <si>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</si>
  <si>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</si>
  <si>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</si>
  <si>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</si>
  <si>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</si>
  <si>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</si>
  <si>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</si>
  <si>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</si>
  <si>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</si>
  <si>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</si>
  <si>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</si>
  <si>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</si>
  <si>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</si>
  <si>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</si>
  <si>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</si>
  <si>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</si>
  <si>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</si>
  <si>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</si>
  <si>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</si>
  <si>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</si>
  <si>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</si>
  <si>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</si>
  <si>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</si>
  <si>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</si>
  <si>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</si>
  <si>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</si>
  <si>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</si>
  <si>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</si>
  <si>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</si>
  <si>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</si>
  <si>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</si>
  <si>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</si>
  <si>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</si>
  <si>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</si>
  <si>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</si>
  <si>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</si>
  <si>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</si>
  <si>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</si>
  <si>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</si>
  <si>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</si>
  <si>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</si>
  <si>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</si>
  <si>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</si>
  <si>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</si>
  <si>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</si>
  <si>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</si>
  <si>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</si>
  <si>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</si>
  <si>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</si>
  <si>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</si>
  <si>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</si>
  <si>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</si>
  <si>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</si>
  <si>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</si>
  <si>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</si>
  <si>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</si>
  <si>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</si>
  <si>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</si>
  <si>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</si>
  <si>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</si>
  <si>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</si>
  <si>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</si>
  <si>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</si>
  <si>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</si>
  <si>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</si>
  <si>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</si>
  <si>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</si>
  <si>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</si>
  <si>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</si>
  <si>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</si>
  <si>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</si>
  <si>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</si>
  <si>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</si>
  <si>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</si>
  <si>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</si>
  <si>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</si>
  <si>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</si>
  <si>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</si>
  <si>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</si>
  <si>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</si>
  <si>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</si>
  <si>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</si>
  <si>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</si>
  <si>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</si>
  <si>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</si>
  <si>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</si>
  <si>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</si>
  <si>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</si>
  <si>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</si>
  <si>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</si>
  <si>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</si>
  <si>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</si>
  <si>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</si>
  <si>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</si>
  <si>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</si>
  <si>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</si>
  <si>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</si>
  <si>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</si>
  <si>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</si>
  <si>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</si>
  <si>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</si>
  <si>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</si>
  <si>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</si>
  <si>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</si>
  <si>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</si>
  <si>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</si>
  <si>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</si>
  <si>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</si>
  <si>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</si>
  <si>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</si>
  <si>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</si>
  <si>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</si>
  <si>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</si>
  <si>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</si>
  <si>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</si>
  <si>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</si>
  <si>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</si>
  <si>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</si>
  <si>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</si>
  <si>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</si>
  <si>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</si>
  <si>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</si>
  <si>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</si>
  <si>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</si>
  <si>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</si>
  <si>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</si>
  <si>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</si>
  <si>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</si>
  <si>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</si>
  <si>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</si>
  <si>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</si>
  <si>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</si>
  <si>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</si>
  <si>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</si>
  <si>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</si>
  <si>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</si>
  <si>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</si>
  <si>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</si>
  <si>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</si>
  <si>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</si>
  <si>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</si>
  <si>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</si>
  <si>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</si>
  <si>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</si>
  <si>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</si>
  <si>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</si>
  <si>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</si>
  <si>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</si>
  <si>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</si>
  <si>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</si>
  <si>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</si>
  <si>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</si>
  <si>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</si>
  <si>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</si>
  <si>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</si>
  <si>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</si>
  <si>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</si>
  <si>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</si>
  <si>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</si>
  <si>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</si>
  <si>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</si>
  <si>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</si>
  <si>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</si>
  <si>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</si>
  <si>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</si>
  <si>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</si>
  <si>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</si>
  <si>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</si>
  <si>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</si>
  <si>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</si>
  <si>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</si>
  <si>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</si>
  <si>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</si>
  <si>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</si>
  <si>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</si>
  <si>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</si>
  <si>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</si>
  <si>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</si>
  <si>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</si>
  <si>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</si>
  <si>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</si>
  <si>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</si>
  <si>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</si>
  <si>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</si>
  <si>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</si>
  <si>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</si>
  <si>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</si>
  <si>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</si>
  <si>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</si>
  <si>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</si>
  <si>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</si>
  <si>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</si>
  <si>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</si>
  <si>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</si>
  <si>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</si>
  <si>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</si>
  <si>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</si>
  <si>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</si>
  <si>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</si>
  <si>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</si>
  <si>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</si>
  <si>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</si>
  <si>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</si>
  <si>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</si>
  <si>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</si>
  <si>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</si>
  <si>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</si>
  <si>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</si>
  <si>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</si>
  <si>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</si>
  <si>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</si>
  <si>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</si>
  <si>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</si>
  <si>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</si>
  <si>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</si>
  <si>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</si>
  <si>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</si>
  <si>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</si>
  <si>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</si>
  <si>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</si>
  <si>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</si>
  <si>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</si>
  <si>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</si>
  <si>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</si>
  <si>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</si>
  <si>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</si>
  <si>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</si>
  <si>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</si>
  <si>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</si>
  <si>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</si>
  <si>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</si>
  <si>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</si>
  <si>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</si>
  <si>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</si>
  <si>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</si>
  <si>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</si>
  <si>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</si>
  <si>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</si>
  <si>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</si>
  <si>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</si>
  <si>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</si>
  <si>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</si>
  <si>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</si>
  <si>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</si>
  <si>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</si>
  <si>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</si>
  <si>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</si>
  <si>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</si>
  <si>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</si>
  <si>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</si>
  <si>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</si>
  <si>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</si>
  <si>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</si>
  <si>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</si>
  <si>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</si>
  <si>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</si>
  <si>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</si>
  <si>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</si>
  <si>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</si>
  <si>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</si>
  <si>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</si>
  <si>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</si>
  <si>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</si>
  <si>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</si>
  <si>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</si>
  <si>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</si>
  <si>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</si>
  <si>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</si>
  <si>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</si>
  <si>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</si>
  <si>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</si>
  <si>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</si>
  <si>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</si>
  <si>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</si>
  <si>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</si>
  <si>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</si>
  <si>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</si>
  <si>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</si>
  <si>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</si>
  <si>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</si>
  <si>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</si>
  <si>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</si>
  <si>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</si>
  <si>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</si>
  <si>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</si>
  <si>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</si>
  <si>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</si>
  <si>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</si>
  <si>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</si>
  <si>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</si>
  <si>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</si>
  <si>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</si>
  <si>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</si>
  <si>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</si>
  <si>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</si>
  <si>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</si>
  <si>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</si>
  <si>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</si>
  <si>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</si>
  <si>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</si>
  <si>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</si>
  <si>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</si>
  <si>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</si>
  <si>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</si>
  <si>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</si>
  <si>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</si>
  <si>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</si>
  <si>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</si>
  <si>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</si>
  <si>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</si>
  <si>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</si>
  <si>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</si>
  <si>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</si>
  <si>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</si>
  <si>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</si>
  <si>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</si>
  <si>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</si>
  <si>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</si>
  <si>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</si>
  <si>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</si>
  <si>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</si>
  <si>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</si>
  <si>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</si>
  <si>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</si>
  <si>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</si>
  <si>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</si>
  <si>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</si>
  <si>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</si>
  <si>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</si>
  <si>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</si>
  <si>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</si>
  <si>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</si>
  <si>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</si>
  <si>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</si>
  <si>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</si>
  <si>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</si>
  <si>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</si>
  <si>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</si>
  <si>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</si>
  <si>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</si>
  <si>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</si>
  <si>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</si>
  <si>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</si>
  <si>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</si>
  <si>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</si>
  <si>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</si>
  <si>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</si>
  <si>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</si>
  <si>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</si>
  <si>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</si>
  <si>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</si>
  <si>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</si>
  <si>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</si>
  <si>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</si>
  <si>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</si>
  <si>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</si>
  <si>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</si>
  <si>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</si>
  <si>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</si>
  <si>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</si>
  <si>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</si>
  <si>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</si>
  <si>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</si>
  <si>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</si>
  <si>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</si>
  <si>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</si>
  <si>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</si>
  <si>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</si>
  <si>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</si>
  <si>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</si>
  <si>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</si>
  <si>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</si>
  <si>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</si>
  <si>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</si>
  <si>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</si>
  <si>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</si>
  <si>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</si>
  <si>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</si>
  <si>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</si>
  <si>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</si>
  <si>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</si>
  <si>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</si>
  <si>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</si>
  <si>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</si>
  <si>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</si>
  <si>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</si>
  <si>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</si>
  <si>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</si>
  <si>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</si>
  <si>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</si>
  <si>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</si>
  <si>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</si>
  <si>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</si>
  <si>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</si>
  <si>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</si>
  <si>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</si>
  <si>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</si>
  <si>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</si>
  <si>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</si>
  <si>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</si>
  <si>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</si>
  <si>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</si>
  <si>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</si>
  <si>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</si>
  <si>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</si>
  <si>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</si>
  <si>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</si>
  <si>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</si>
  <si>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</si>
  <si>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</si>
  <si>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</si>
  <si>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</si>
  <si>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</si>
  <si>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</si>
  <si>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</si>
  <si>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</si>
  <si>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</si>
  <si>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</si>
  <si>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</si>
  <si>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</si>
  <si>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</si>
  <si>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</si>
  <si>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</si>
  <si>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</si>
  <si>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</si>
  <si>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</si>
  <si>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</si>
  <si>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</si>
  <si>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</si>
  <si>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</si>
  <si>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</si>
  <si>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</si>
  <si>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</si>
  <si>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</si>
  <si>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</si>
  <si>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</si>
  <si>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</si>
  <si>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</si>
  <si>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</si>
  <si>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</si>
  <si>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</si>
  <si>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</si>
  <si>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</si>
  <si>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</si>
  <si>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</si>
  <si>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</si>
  <si>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</si>
  <si>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</si>
  <si>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</si>
  <si>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</si>
  <si>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</si>
  <si>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</si>
  <si>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</si>
  <si>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</si>
  <si>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</si>
  <si>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</si>
  <si>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</si>
  <si>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</si>
  <si>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</si>
  <si>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</si>
  <si>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</si>
  <si>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</si>
  <si>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</si>
  <si>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</si>
  <si>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</si>
  <si>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</si>
  <si>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</si>
  <si>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</si>
  <si>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</si>
  <si>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</si>
  <si>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</si>
  <si>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</si>
  <si>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</si>
  <si>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</si>
  <si>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</si>
  <si>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</si>
  <si>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</si>
  <si>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</si>
  <si>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</si>
  <si>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</si>
  <si>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</si>
  <si>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</si>
  <si>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</si>
  <si>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</si>
  <si>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</si>
  <si>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</si>
  <si>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</si>
  <si>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</si>
  <si>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</si>
  <si>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</si>
  <si>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</si>
  <si>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</si>
  <si>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</si>
  <si>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</si>
  <si>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</si>
  <si>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</si>
  <si>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</si>
  <si>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</si>
  <si>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</si>
  <si>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</si>
  <si>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</si>
  <si>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</si>
  <si>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</si>
  <si>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</si>
  <si>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</si>
  <si>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</si>
  <si>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</si>
  <si>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</si>
  <si>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</si>
  <si>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</si>
  <si>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</si>
  <si>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</si>
  <si>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</si>
  <si>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</si>
  <si>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</si>
  <si>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</si>
  <si>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</si>
  <si>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</si>
  <si>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</si>
  <si>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</si>
  <si>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</si>
  <si>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</si>
  <si>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</si>
  <si>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</si>
  <si>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</si>
  <si>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</si>
  <si>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</si>
  <si>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</si>
  <si>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</si>
  <si>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</si>
  <si>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</si>
  <si>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</si>
  <si>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</si>
  <si>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</si>
  <si>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</si>
  <si>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</si>
  <si>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</si>
  <si>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</si>
  <si>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</si>
  <si>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</si>
  <si>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</si>
  <si>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</si>
  <si>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</si>
  <si>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</si>
  <si>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</si>
  <si>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</si>
  <si>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</si>
  <si>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</si>
  <si>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</si>
  <si>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</si>
  <si>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</si>
  <si>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</si>
  <si>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</si>
  <si>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</si>
  <si>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</si>
  <si>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</si>
  <si>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</si>
  <si>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</si>
  <si>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</si>
  <si>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</si>
  <si>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</si>
  <si>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</si>
  <si>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</si>
  <si>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</si>
  <si>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</si>
  <si>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</si>
  <si>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</si>
  <si>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</si>
  <si>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</si>
  <si>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</si>
  <si>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</si>
  <si>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</si>
  <si>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</si>
  <si>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</si>
  <si>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</si>
  <si>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</si>
  <si>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</si>
  <si>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</si>
  <si>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</si>
  <si>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</si>
  <si>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</si>
  <si>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</si>
  <si>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</si>
  <si>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</si>
  <si>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</si>
  <si>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</si>
  <si>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</si>
  <si>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</si>
  <si>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</si>
  <si>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</si>
  <si>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</si>
  <si>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</si>
  <si>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</si>
  <si>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</si>
  <si>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</si>
  <si>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</si>
  <si>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</si>
  <si>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</si>
  <si>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</si>
  <si>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</si>
  <si>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</si>
  <si>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</si>
  <si>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</si>
  <si>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</si>
  <si>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</si>
  <si>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</si>
  <si>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</si>
  <si>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</si>
  <si>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</si>
  <si>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</si>
  <si>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</si>
  <si>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</si>
  <si>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</si>
  <si>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</si>
  <si>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</si>
  <si>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</si>
  <si>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</si>
  <si>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</si>
  <si>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</si>
  <si>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</si>
  <si>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</si>
  <si>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</si>
  <si>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</si>
  <si>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</si>
  <si>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</si>
  <si>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</si>
  <si>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</si>
  <si>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</si>
  <si>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</si>
  <si>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</si>
  <si>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</si>
  <si>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</si>
  <si>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</si>
  <si>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</si>
  <si>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</si>
  <si>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</si>
  <si>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</si>
  <si>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</si>
  <si>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</si>
  <si>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</si>
  <si>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</si>
  <si>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</si>
  <si>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</si>
  <si>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</si>
  <si>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</si>
  <si>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</si>
  <si>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</si>
  <si>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</si>
  <si>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</si>
  <si>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</si>
  <si>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</si>
  <si>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</si>
  <si>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</si>
  <si>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</si>
  <si>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</si>
  <si>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</si>
  <si>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</si>
  <si>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</si>
  <si>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</si>
  <si>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</si>
  <si>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</si>
  <si>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</si>
  <si>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</si>
  <si>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</si>
  <si>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</si>
  <si>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</si>
  <si>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</si>
  <si>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</si>
  <si>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</si>
  <si>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</si>
  <si>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</si>
  <si>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</si>
  <si>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</si>
  <si>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</si>
  <si>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</si>
  <si>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</si>
  <si>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</si>
  <si>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</si>
  <si>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</si>
  <si>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</si>
  <si>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</si>
  <si>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</si>
  <si>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</si>
  <si>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</si>
  <si>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</si>
  <si>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</si>
  <si>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</si>
  <si>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</si>
  <si>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</si>
  <si>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</si>
  <si>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</si>
  <si>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</si>
  <si>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</si>
  <si>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</si>
  <si>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</si>
  <si>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</si>
  <si>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</si>
  <si>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</si>
  <si>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</si>
  <si>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</si>
  <si>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</si>
  <si>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</si>
  <si>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</si>
  <si>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</si>
  <si>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</si>
  <si>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</si>
  <si>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</si>
  <si>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</si>
  <si>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</si>
  <si>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</si>
  <si>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</si>
  <si>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</si>
  <si>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</si>
  <si>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</si>
  <si>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</si>
  <si>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</si>
  <si>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</si>
  <si>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</si>
  <si>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</si>
  <si>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</si>
  <si>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</si>
  <si>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</si>
  <si>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</si>
  <si>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</si>
  <si>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</si>
  <si>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</si>
  <si>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</si>
  <si>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</si>
  <si>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</si>
  <si>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</si>
  <si>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</si>
  <si>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</si>
  <si>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</si>
  <si>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</si>
  <si>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</si>
  <si>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</si>
  <si>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</si>
  <si>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</si>
  <si>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</si>
  <si>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</si>
  <si>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</si>
  <si>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</si>
  <si>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</si>
  <si>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</si>
  <si>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</si>
  <si>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</si>
  <si>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</si>
  <si>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</si>
  <si>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</si>
  <si>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</si>
  <si>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</si>
  <si>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</si>
  <si>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</si>
  <si>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</si>
  <si>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</si>
  <si>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</si>
  <si>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</si>
  <si>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</si>
  <si>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</si>
  <si>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</si>
  <si>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</si>
  <si>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</si>
  <si>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</si>
  <si>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</si>
  <si>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</si>
  <si>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</si>
  <si>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</si>
  <si>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</si>
  <si>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</si>
  <si>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</si>
  <si>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</si>
  <si>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</si>
  <si>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</si>
  <si>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</si>
  <si>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</si>
  <si>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</si>
  <si>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</si>
  <si>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</si>
  <si>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</si>
  <si>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</si>
  <si>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</si>
  <si>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</si>
  <si>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</si>
  <si>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</si>
  <si>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</si>
  <si>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</si>
  <si>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</si>
  <si>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</si>
  <si>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</si>
  <si>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</si>
  <si>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</si>
  <si>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</si>
  <si>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</si>
  <si>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</si>
  <si>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</si>
  <si>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</si>
  <si>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</si>
  <si>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</si>
  <si>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</si>
  <si>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</si>
  <si>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</si>
  <si>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</si>
  <si>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</si>
  <si>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</si>
  <si>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</si>
  <si>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</si>
  <si>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</si>
  <si>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</si>
  <si>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</si>
  <si>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</si>
  <si>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</si>
  <si>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</si>
  <si>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</si>
  <si>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</si>
  <si>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</si>
  <si>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</si>
  <si>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</si>
  <si>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</si>
  <si>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</si>
  <si>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</si>
  <si>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</si>
  <si>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</si>
  <si>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</si>
  <si>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</si>
  <si>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</si>
  <si>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</si>
  <si>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</si>
  <si>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</si>
  <si>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</si>
  <si>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</si>
  <si>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</si>
  <si>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</si>
  <si>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</si>
  <si>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</si>
  <si>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</si>
  <si>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</si>
  <si>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</si>
  <si>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</si>
  <si>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</si>
  <si>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</si>
  <si>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</si>
  <si>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</si>
  <si>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</si>
  <si>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</si>
  <si>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</si>
  <si>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</si>
  <si>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</si>
  <si>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</si>
  <si>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</si>
  <si>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</si>
  <si>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</si>
  <si>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</si>
  <si>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</si>
  <si>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</si>
  <si>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</si>
  <si>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</si>
  <si>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</si>
  <si>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</si>
  <si>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</si>
  <si>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</si>
  <si>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</si>
  <si>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</si>
  <si>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</si>
  <si>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</si>
  <si>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</si>
  <si>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</si>
  <si>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</si>
  <si>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</si>
  <si>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</si>
  <si>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</si>
  <si>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</si>
  <si>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</si>
  <si>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</si>
  <si>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</si>
  <si>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</si>
  <si>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</si>
  <si>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</si>
  <si>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</si>
  <si>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</si>
  <si>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</si>
  <si>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</si>
  <si>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</si>
  <si>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</si>
  <si>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</si>
  <si>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</si>
  <si>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</si>
  <si>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</si>
  <si>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</si>
  <si>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</si>
  <si>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</si>
  <si>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</si>
  <si>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</si>
  <si>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</si>
  <si>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</si>
  <si>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</si>
  <si>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</si>
  <si>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</si>
  <si>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</si>
  <si>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</si>
  <si>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</si>
  <si>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</si>
  <si>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</si>
  <si>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</si>
  <si>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</si>
  <si>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</si>
  <si>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</si>
  <si>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</si>
  <si>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</si>
  <si>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</si>
  <si>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</si>
  <si>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</si>
  <si>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</si>
  <si>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</si>
  <si>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</si>
  <si>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</si>
  <si>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</si>
  <si>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</si>
  <si>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</si>
  <si>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</si>
  <si>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</si>
  <si>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</si>
  <si>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</si>
  <si>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</si>
  <si>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</si>
  <si>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</si>
  <si>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</si>
  <si>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</si>
  <si>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</si>
  <si>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</si>
  <si>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</si>
  <si>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</si>
  <si>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</si>
  <si>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</si>
  <si>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</si>
  <si>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</si>
  <si>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</si>
  <si>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</si>
  <si>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</si>
  <si>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</si>
  <si>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</si>
  <si>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</si>
  <si>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</si>
  <si>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</si>
  <si>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</si>
  <si>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</si>
  <si>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</si>
  <si>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</si>
  <si>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</si>
  <si>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</si>
  <si>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</si>
  <si>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</si>
  <si>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</si>
  <si>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</si>
  <si>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</si>
  <si>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</si>
  <si>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</si>
  <si>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</si>
  <si>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</si>
  <si>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</si>
  <si>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</si>
  <si>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</si>
  <si>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</si>
  <si>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</si>
  <si>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</si>
  <si>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</si>
  <si>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</si>
  <si>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</si>
  <si>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</si>
  <si>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</si>
  <si>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</si>
  <si>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</si>
  <si>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</si>
  <si>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</si>
  <si>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</si>
  <si>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</si>
  <si>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</si>
  <si>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</si>
  <si>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</si>
  <si>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</si>
  <si>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</si>
  <si>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</si>
  <si>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</si>
  <si>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</si>
  <si>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</si>
  <si>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</si>
  <si>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</si>
  <si>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</si>
  <si>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</si>
  <si>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</si>
  <si>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</si>
  <si>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</si>
  <si>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</si>
  <si>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</si>
  <si>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</si>
  <si>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</si>
  <si>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</si>
  <si>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</si>
  <si>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</si>
  <si>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</si>
  <si>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</si>
  <si>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</si>
  <si>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</si>
  <si>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</si>
  <si>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</si>
  <si>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</si>
  <si>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</si>
  <si>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</si>
  <si>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</si>
  <si>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</si>
  <si>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</si>
  <si>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</si>
  <si>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</si>
  <si>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</si>
  <si>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</si>
  <si>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</si>
  <si>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</si>
  <si>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</si>
  <si>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</si>
  <si>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</si>
  <si>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</si>
  <si>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</si>
  <si>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</si>
  <si>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</si>
  <si>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</si>
  <si>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</si>
  <si>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</si>
  <si>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</si>
  <si>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</si>
  <si>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</si>
  <si>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</si>
  <si>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</si>
  <si>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</si>
  <si>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</si>
  <si>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</si>
  <si>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</si>
  <si>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</si>
  <si>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</si>
  <si>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</si>
  <si>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</si>
  <si>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</si>
  <si>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</si>
  <si>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</si>
  <si>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</si>
  <si>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</si>
  <si>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</si>
  <si>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</si>
  <si>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</si>
  <si>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</si>
  <si>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</si>
  <si>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</si>
  <si>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</si>
  <si>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</si>
  <si>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</si>
  <si>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</si>
  <si>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</si>
  <si>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</si>
  <si>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</si>
  <si>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</si>
  <si>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</si>
  <si>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</si>
  <si>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</si>
  <si>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</si>
  <si>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</si>
  <si>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</si>
  <si>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</si>
  <si>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</si>
  <si>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</si>
  <si>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</si>
  <si>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</si>
  <si>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</si>
  <si>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</si>
  <si>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</si>
  <si>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</si>
  <si>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</si>
  <si>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</si>
  <si>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</si>
  <si>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</si>
  <si>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</si>
  <si>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</si>
  <si>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</si>
  <si>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</si>
  <si>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</si>
  <si>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</si>
  <si>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</si>
  <si>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</si>
  <si>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</si>
  <si>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</si>
  <si>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</si>
  <si>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</si>
  <si>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</si>
  <si>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</si>
  <si>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</si>
  <si>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</si>
  <si>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</si>
  <si>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</si>
  <si>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</si>
  <si>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</si>
  <si>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</si>
  <si>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</si>
  <si>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</si>
  <si>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</si>
  <si>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</si>
  <si>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</si>
  <si>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</si>
  <si>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</si>
  <si>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</si>
  <si>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</si>
  <si>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</si>
  <si>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</si>
  <si>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</si>
  <si>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</si>
  <si>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</si>
  <si>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</si>
  <si>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</si>
  <si>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</si>
  <si>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</si>
  <si>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</si>
  <si>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</si>
  <si>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</si>
  <si>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</si>
  <si>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</si>
  <si>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</si>
  <si>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</si>
  <si>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</si>
  <si>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</si>
  <si>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</si>
  <si>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</si>
  <si>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</si>
  <si>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</si>
  <si>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</si>
  <si>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</si>
  <si>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</si>
  <si>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</si>
  <si>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</si>
  <si>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</si>
  <si>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</si>
  <si>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</si>
  <si>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</si>
  <si>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</si>
  <si>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</si>
  <si>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</si>
  <si>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</si>
  <si>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</si>
  <si>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</si>
  <si>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</si>
  <si>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</si>
  <si>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</si>
  <si>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</si>
  <si>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</si>
  <si>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</si>
  <si>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</si>
  <si>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</si>
  <si>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</si>
  <si>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</si>
  <si>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</si>
  <si>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</si>
  <si>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</si>
  <si>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</si>
  <si>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</si>
  <si>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</si>
  <si>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</si>
  <si>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</si>
  <si>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</si>
  <si>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</si>
  <si>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</si>
  <si>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</si>
  <si>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</si>
  <si>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</si>
  <si>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</si>
  <si>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</si>
  <si>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</si>
  <si>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</si>
  <si>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</si>
  <si>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</si>
  <si>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</si>
  <si>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</si>
  <si>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</si>
  <si>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</si>
  <si>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</si>
  <si>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</si>
  <si>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</si>
  <si>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</si>
  <si>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</si>
  <si>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</si>
  <si>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</si>
  <si>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</si>
  <si>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</si>
  <si>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</si>
  <si>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</si>
  <si>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</si>
  <si>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</si>
  <si>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</si>
  <si>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</si>
  <si>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</si>
  <si>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</si>
  <si>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</si>
  <si>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</si>
  <si>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</si>
  <si>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</si>
  <si>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</si>
  <si>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</si>
  <si>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</si>
  <si>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</si>
  <si>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</si>
  <si>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</si>
  <si>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</si>
  <si>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</si>
  <si>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</si>
  <si>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</si>
  <si>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</si>
  <si>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</si>
  <si>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</si>
  <si>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</si>
  <si>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</si>
  <si>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</si>
  <si>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</si>
  <si>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</si>
  <si>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</si>
  <si>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</si>
  <si>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</si>
  <si>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</si>
  <si>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</si>
  <si>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</si>
  <si>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</si>
  <si>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</si>
  <si>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</si>
  <si>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</si>
  <si>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</si>
  <si>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</si>
  <si>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</si>
  <si>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</si>
  <si>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</si>
  <si>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</si>
  <si>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</si>
  <si>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</si>
  <si>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</si>
  <si>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</si>
  <si>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</si>
  <si>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</si>
  <si>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</si>
  <si>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</si>
  <si>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</si>
  <si>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</si>
  <si>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</si>
  <si>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</si>
  <si>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</si>
  <si>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</si>
  <si>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</si>
  <si>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</si>
  <si>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</si>
  <si>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</si>
  <si>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</si>
  <si>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</si>
  <si>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</si>
  <si>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</si>
  <si>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</si>
  <si>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</si>
  <si>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</si>
  <si>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</si>
  <si>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</si>
  <si>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</si>
  <si>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</si>
  <si>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</si>
  <si>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</si>
  <si>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</si>
  <si>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</si>
  <si>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</si>
  <si>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</si>
  <si>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</si>
  <si>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</si>
  <si>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</si>
  <si>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</si>
  <si>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</si>
  <si>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</si>
  <si>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</si>
  <si>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</si>
  <si>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</si>
  <si>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</si>
  <si>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</si>
  <si>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</si>
  <si>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</si>
  <si>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</si>
  <si>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</si>
  <si>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</si>
  <si>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</si>
  <si>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</si>
  <si>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</si>
  <si>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</si>
  <si>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</si>
  <si>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</si>
  <si>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</si>
  <si>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</si>
  <si>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</si>
  <si>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</si>
  <si>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</si>
  <si>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</si>
  <si>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</si>
  <si>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</si>
  <si>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</si>
  <si>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</si>
  <si>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</si>
  <si>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</si>
  <si>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</si>
  <si>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</si>
  <si>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</si>
  <si>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</si>
  <si>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</si>
  <si>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</si>
  <si>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</si>
  <si>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</si>
  <si>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</si>
  <si>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</si>
  <si>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</si>
  <si>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</si>
  <si>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</si>
  <si>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</si>
  <si>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</si>
  <si>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</si>
  <si>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</si>
  <si>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</si>
  <si>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</si>
  <si>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</si>
  <si>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</si>
  <si>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</si>
  <si>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</si>
  <si>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</si>
  <si>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</si>
  <si>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</si>
  <si>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</si>
  <si>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</si>
  <si>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</si>
  <si>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</si>
  <si>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</si>
  <si>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</si>
  <si>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</si>
  <si>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</si>
  <si>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</si>
  <si>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</si>
  <si>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</si>
  <si>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</si>
  <si>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</si>
  <si>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</si>
  <si>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</si>
  <si>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</si>
  <si>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</si>
  <si>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</si>
  <si>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</si>
  <si>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</si>
  <si>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</si>
  <si>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</si>
  <si>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</si>
  <si>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</si>
  <si>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</si>
  <si>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</si>
  <si>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</si>
  <si>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</si>
  <si>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</si>
  <si>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</si>
  <si>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</si>
  <si>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</si>
  <si>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</si>
  <si>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</si>
  <si>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</si>
  <si>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</si>
  <si>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</si>
  <si>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</si>
  <si>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</si>
  <si>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</si>
  <si>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</si>
  <si>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</si>
  <si>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</si>
  <si>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</si>
  <si>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</si>
  <si>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</si>
  <si>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</si>
  <si>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</si>
  <si>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</si>
  <si>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</si>
  <si>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</si>
  <si>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</si>
  <si>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</si>
  <si>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</si>
  <si>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</si>
  <si>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</si>
  <si>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</si>
  <si>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</si>
  <si>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</si>
  <si>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</si>
  <si>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</si>
  <si>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</si>
  <si>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</si>
  <si>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</si>
  <si>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</si>
  <si>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</si>
  <si>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</si>
  <si>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</si>
  <si>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</si>
  <si>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</si>
  <si>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</si>
  <si>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</si>
  <si>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</si>
  <si>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</si>
  <si>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</si>
  <si>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</si>
  <si>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</si>
  <si>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</si>
  <si>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</si>
  <si>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</si>
  <si>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</si>
  <si>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</si>
  <si>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</si>
  <si>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</si>
  <si>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</si>
  <si>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</si>
  <si>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</si>
  <si>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</si>
  <si>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</si>
  <si>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</si>
  <si>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</si>
  <si>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</si>
  <si>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</si>
  <si>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</si>
  <si>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</si>
  <si>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</si>
  <si>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</si>
  <si>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</si>
  <si>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</si>
  <si>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</si>
  <si>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</si>
  <si>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</si>
  <si>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</si>
  <si>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</si>
  <si>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</si>
  <si>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</si>
  <si>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</si>
  <si>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</si>
  <si>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</si>
  <si>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</si>
  <si>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</si>
  <si>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</si>
  <si>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</si>
  <si>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</si>
  <si>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</si>
  <si>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</si>
  <si>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</si>
  <si>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</si>
  <si>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</si>
  <si>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</si>
  <si>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</si>
  <si>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</si>
  <si>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</si>
  <si>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</si>
  <si>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</si>
  <si>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</si>
  <si>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</si>
  <si>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</si>
  <si>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</si>
  <si>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</si>
  <si>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</si>
  <si>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</si>
  <si>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</si>
  <si>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</si>
  <si>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</si>
  <si>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</si>
  <si>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</si>
  <si>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</si>
  <si>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</si>
  <si>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</si>
  <si>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</si>
  <si>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</si>
  <si>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</si>
  <si>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</si>
  <si>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</si>
  <si>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</si>
  <si>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</si>
  <si>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</si>
  <si>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</si>
  <si>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</si>
  <si>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</si>
  <si>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</si>
  <si>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</si>
  <si>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</si>
  <si>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</si>
  <si>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</si>
  <si>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</si>
  <si>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</si>
  <si>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</si>
  <si>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</si>
  <si>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</si>
  <si>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</si>
  <si>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</si>
  <si>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</si>
  <si>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</si>
  <si>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</si>
  <si>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</si>
  <si>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</si>
  <si>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</si>
  <si>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</si>
  <si>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</si>
  <si>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</si>
  <si>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</si>
  <si>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</si>
  <si>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</si>
  <si>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</si>
  <si>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</si>
  <si>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</si>
  <si>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</si>
  <si>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</si>
  <si>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</si>
  <si>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</si>
  <si>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</si>
  <si>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</si>
  <si>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</si>
  <si>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</si>
  <si>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</si>
  <si>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</si>
  <si>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</si>
  <si>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</si>
  <si>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</si>
  <si>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</si>
  <si>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</si>
  <si>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</si>
  <si>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</si>
  <si>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</si>
  <si>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</si>
  <si>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</si>
  <si>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</si>
  <si>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</si>
  <si>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</si>
  <si>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</si>
  <si>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</si>
  <si>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</si>
  <si>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</si>
  <si>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</si>
  <si>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</si>
  <si>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</si>
  <si>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</si>
  <si>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</si>
  <si>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</si>
  <si>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</si>
  <si>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</si>
  <si>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</si>
  <si>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</si>
  <si>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</si>
  <si>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</si>
  <si>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</si>
  <si>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</si>
  <si>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</si>
  <si>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</si>
  <si>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</si>
  <si>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</si>
  <si>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</si>
  <si>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</si>
  <si>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</si>
  <si>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</si>
  <si>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</si>
  <si>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</si>
  <si>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</si>
  <si>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</si>
  <si>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</si>
  <si>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</si>
  <si>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</si>
  <si>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</si>
  <si>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</si>
  <si>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</si>
  <si>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</si>
  <si>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</si>
  <si>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</si>
  <si>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</si>
  <si>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</si>
  <si>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</si>
  <si>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</si>
  <si>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</si>
  <si>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</si>
  <si>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</si>
  <si>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</si>
  <si>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</si>
  <si>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</si>
  <si>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</si>
  <si>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</si>
  <si>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</si>
  <si>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</si>
  <si>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</si>
  <si>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</si>
  <si>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</si>
  <si>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</si>
  <si>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</si>
  <si>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</si>
  <si>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</si>
  <si>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</si>
  <si>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</si>
  <si>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</si>
  <si>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</si>
  <si>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</si>
  <si>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</si>
  <si>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</si>
  <si>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</si>
  <si>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</si>
  <si>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</si>
  <si>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</si>
  <si>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</si>
  <si>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</si>
  <si>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</si>
  <si>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</si>
  <si>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</si>
  <si>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</si>
  <si>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</si>
  <si>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</si>
  <si>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</si>
  <si>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</si>
  <si>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</si>
  <si>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</si>
  <si>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</si>
  <si>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</si>
  <si>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</si>
  <si>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</si>
  <si>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</si>
  <si>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</si>
  <si>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</si>
  <si>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</si>
  <si>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</si>
  <si>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</si>
  <si>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</si>
  <si>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</si>
  <si>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</si>
  <si>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</si>
  <si>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</si>
  <si>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</si>
  <si>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</si>
  <si>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</si>
  <si>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</si>
  <si>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</si>
  <si>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</si>
  <si>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</si>
  <si>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</si>
  <si>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</si>
  <si>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</si>
  <si>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</si>
  <si>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</si>
  <si>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</si>
  <si>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</si>
  <si>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</si>
  <si>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</si>
  <si>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</si>
  <si>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</si>
  <si>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</si>
  <si>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</si>
  <si>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</si>
  <si>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</si>
  <si>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</si>
  <si>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</si>
  <si>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</si>
  <si>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</si>
  <si>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</si>
  <si>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</si>
  <si>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</si>
  <si>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</si>
  <si>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</si>
  <si>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</si>
  <si>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</si>
  <si>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</si>
  <si>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</si>
  <si>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</si>
  <si>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</si>
  <si>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</si>
  <si>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</si>
  <si>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</si>
  <si>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</si>
  <si>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</si>
  <si>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</si>
  <si>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</si>
  <si>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</si>
  <si>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</si>
  <si>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</si>
  <si>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</si>
  <si>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</si>
  <si>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</si>
  <si>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</si>
  <si>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</si>
  <si>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</si>
  <si>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</si>
  <si>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</si>
  <si>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</si>
  <si>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</si>
  <si>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</si>
  <si>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</si>
  <si>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</si>
  <si>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</si>
  <si>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</si>
  <si>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</si>
  <si>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</si>
  <si>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</si>
  <si>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</si>
  <si>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</si>
  <si>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</si>
  <si>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</si>
  <si>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</si>
  <si>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</si>
  <si>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</si>
  <si>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</si>
  <si>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</si>
  <si>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</si>
  <si>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</si>
  <si>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</si>
  <si>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</si>
  <si>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</si>
  <si>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</si>
  <si>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</si>
  <si>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</si>
  <si>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</si>
  <si>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</si>
  <si>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</si>
  <si>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</si>
  <si>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</si>
  <si>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</si>
  <si>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</si>
  <si>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</si>
  <si>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</si>
  <si>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</si>
  <si>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</si>
  <si>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</si>
  <si>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</si>
  <si>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</si>
  <si>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</si>
  <si>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</si>
  <si>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</si>
  <si>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</si>
  <si>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</si>
  <si>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</si>
  <si>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</si>
  <si>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</si>
  <si>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</si>
  <si>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</si>
  <si>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</si>
  <si>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</si>
  <si>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</si>
  <si>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</si>
  <si>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</si>
  <si>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</si>
  <si>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</si>
  <si>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</si>
  <si>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</si>
  <si>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</si>
  <si>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</si>
  <si>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</si>
  <si>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</si>
  <si>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</si>
  <si>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</si>
  <si>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</si>
  <si>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</si>
  <si>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</si>
  <si>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</si>
  <si>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</si>
  <si>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</si>
  <si>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</si>
  <si>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</si>
  <si>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</si>
  <si>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</si>
  <si>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</si>
  <si>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</si>
  <si>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</si>
  <si>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</si>
  <si>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</si>
  <si>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</si>
  <si>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</si>
  <si>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</si>
  <si>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</si>
  <si>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</si>
  <si>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</si>
  <si>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</si>
  <si>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</si>
  <si>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</si>
  <si>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</si>
  <si>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</si>
  <si>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</si>
  <si>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</si>
  <si>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</si>
  <si>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</si>
  <si>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</si>
  <si>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</si>
  <si>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</si>
  <si>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</si>
  <si>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</si>
  <si>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</si>
  <si>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</si>
  <si>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</si>
  <si>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</si>
  <si>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</si>
  <si>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</si>
  <si>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</si>
  <si>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</si>
  <si>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</si>
  <si>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</si>
  <si>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</si>
  <si>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</si>
  <si>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</si>
  <si>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</si>
  <si>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</si>
  <si>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</si>
  <si>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</si>
  <si>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</si>
  <si>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</si>
  <si>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</si>
  <si>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</si>
  <si>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</si>
  <si>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</si>
  <si>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</si>
  <si>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</si>
  <si>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</si>
  <si>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</si>
  <si>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</si>
  <si>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</si>
  <si>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</si>
  <si>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</si>
  <si>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</si>
  <si>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</si>
  <si>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</si>
  <si>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</si>
  <si>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</si>
  <si>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</si>
  <si>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</si>
  <si>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</si>
  <si>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</si>
  <si>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</si>
  <si>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</si>
  <si>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</si>
  <si>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</si>
  <si>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</si>
  <si>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</si>
  <si>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</si>
  <si>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</si>
  <si>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</si>
  <si>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</si>
  <si>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</si>
  <si>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</si>
  <si>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</si>
  <si>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</si>
  <si>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</si>
  <si>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</si>
  <si>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</si>
  <si>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</si>
  <si>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</si>
  <si>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</si>
  <si>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</si>
  <si>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</si>
  <si>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</si>
  <si>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</si>
  <si>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</si>
  <si>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</si>
  <si>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</si>
  <si>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</si>
  <si>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</si>
  <si>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</si>
  <si>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</si>
  <si>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</si>
  <si>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</si>
  <si>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</si>
  <si>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</si>
  <si>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</si>
  <si>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</si>
  <si>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</si>
  <si>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</si>
  <si>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</si>
  <si>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</si>
  <si>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</si>
  <si>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</si>
  <si>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</si>
  <si>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</si>
  <si>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</si>
  <si>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</si>
  <si>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</si>
  <si>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</si>
  <si>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</si>
  <si>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</si>
  <si>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</si>
  <si>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</si>
  <si>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</si>
  <si>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</si>
  <si>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</si>
  <si>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</si>
  <si>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</si>
  <si>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</si>
  <si>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</si>
  <si>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</si>
  <si>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</si>
  <si>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</si>
  <si>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</si>
  <si>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</si>
  <si>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</si>
  <si>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</si>
  <si>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</si>
  <si>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</si>
  <si>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</si>
  <si>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</si>
  <si>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</si>
  <si>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</si>
  <si>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</si>
  <si>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</si>
  <si>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</si>
  <si>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</si>
  <si>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</si>
  <si>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</si>
  <si>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</si>
  <si>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</si>
  <si>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</si>
  <si>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</si>
  <si>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</si>
  <si>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</si>
  <si>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</si>
  <si>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</si>
  <si>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</si>
  <si>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</si>
  <si>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</si>
  <si>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</si>
  <si>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</si>
  <si>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</si>
  <si>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</si>
  <si>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</si>
  <si>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</si>
  <si>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</si>
  <si>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</si>
  <si>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</si>
  <si>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</si>
  <si>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</si>
  <si>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</si>
  <si>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</si>
  <si>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</si>
  <si>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</si>
  <si>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</si>
  <si>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</si>
  <si>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</si>
  <si>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</si>
  <si>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</si>
  <si>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</si>
  <si>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</si>
  <si>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</si>
  <si>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</si>
  <si>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</si>
  <si>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</si>
  <si>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</si>
  <si>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</si>
  <si>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</si>
  <si>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</si>
  <si>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</si>
  <si>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</si>
  <si>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</si>
  <si>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</si>
  <si>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</si>
  <si>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</si>
  <si>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</si>
  <si>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</si>
  <si>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</si>
  <si>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</si>
  <si>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</si>
  <si>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</si>
  <si>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</si>
  <si>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</si>
  <si>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</si>
  <si>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</si>
  <si>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</si>
  <si>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</si>
  <si>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</si>
  <si>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</si>
  <si>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</si>
  <si>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</si>
  <si>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</si>
  <si>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</si>
  <si>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</si>
  <si>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</si>
  <si>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</si>
  <si>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</si>
  <si>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</si>
  <si>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</si>
  <si>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</si>
  <si>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</si>
  <si>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</si>
  <si>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</si>
  <si>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</si>
  <si>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</si>
  <si>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</si>
  <si>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</si>
  <si>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</si>
  <si>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</si>
  <si>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</si>
  <si>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</si>
  <si>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</si>
  <si>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</si>
  <si>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</si>
  <si>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</si>
  <si>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</si>
  <si>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</si>
  <si>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</si>
  <si>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</si>
  <si>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</si>
  <si>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</si>
  <si>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</si>
  <si>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</si>
  <si>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</si>
  <si>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</si>
  <si>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</si>
  <si>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</si>
  <si>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</si>
  <si>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</si>
  <si>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</si>
  <si>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</si>
  <si>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</si>
  <si>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</si>
  <si>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</si>
  <si>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</si>
  <si>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</si>
  <si>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</si>
  <si>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</si>
  <si>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</si>
  <si>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</si>
  <si>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</si>
  <si>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</si>
  <si>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</si>
  <si>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</si>
  <si>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</si>
  <si>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</si>
  <si>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</si>
  <si>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</si>
  <si>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</si>
  <si>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</si>
  <si>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</si>
  <si>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</si>
  <si>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</si>
  <si>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</si>
  <si>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</si>
  <si>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</si>
  <si>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</si>
  <si>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</si>
  <si>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</si>
  <si>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</si>
  <si>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</si>
  <si>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</si>
  <si>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</si>
  <si>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</si>
  <si>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</si>
  <si>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</si>
  <si>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</si>
  <si>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</si>
  <si>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</si>
  <si>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</si>
  <si>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</si>
  <si>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</si>
  <si>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</si>
  <si>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</si>
  <si>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</si>
  <si>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</si>
  <si>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</si>
  <si>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</si>
  <si>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</si>
  <si>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</si>
  <si>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</si>
  <si>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</si>
  <si>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</si>
  <si>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</si>
  <si>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</si>
  <si>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</si>
  <si>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</si>
  <si>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</si>
  <si>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</si>
  <si>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</si>
  <si>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</si>
  <si>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</si>
  <si>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</si>
  <si>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</si>
  <si>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</si>
  <si>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</si>
  <si>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</si>
  <si>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</si>
  <si>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</si>
  <si>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</si>
  <si>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</si>
  <si>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</si>
  <si>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</si>
  <si>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</si>
  <si>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</si>
  <si>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</si>
  <si>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</si>
  <si>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</si>
  <si>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</si>
  <si>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</si>
  <si>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</si>
  <si>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</si>
  <si>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</si>
  <si>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</si>
  <si>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</si>
  <si>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</si>
  <si>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</si>
  <si>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</si>
  <si>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</si>
  <si>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</si>
  <si>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</si>
  <si>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</si>
  <si>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</si>
  <si>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</si>
  <si>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</si>
  <si>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</si>
  <si>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</si>
  <si>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</si>
  <si>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</si>
  <si>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</si>
  <si>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</si>
  <si>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</si>
  <si>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</si>
  <si>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</si>
  <si>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</si>
  <si>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</si>
  <si>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</si>
  <si>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</si>
  <si>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</si>
  <si>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</si>
  <si>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</si>
  <si>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</si>
  <si>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</si>
  <si>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</si>
  <si>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</si>
  <si>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</si>
  <si>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</si>
  <si>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</si>
  <si>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</si>
  <si>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</si>
  <si>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</si>
  <si>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</si>
  <si>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</si>
  <si>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</si>
  <si>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</si>
  <si>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</si>
  <si>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</si>
  <si>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</si>
  <si>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</si>
  <si>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</si>
  <si>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</si>
  <si>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</si>
  <si>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</si>
  <si>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</si>
  <si>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</si>
  <si>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</si>
  <si>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</si>
  <si>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</si>
  <si>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</si>
  <si>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</si>
  <si>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</si>
  <si>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</si>
  <si>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</si>
  <si>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</si>
  <si>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</si>
  <si>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</si>
  <si>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</si>
  <si>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</si>
  <si>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</si>
  <si>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</si>
  <si>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</si>
  <si>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</si>
  <si>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</si>
  <si>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</si>
  <si>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</si>
  <si>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</si>
  <si>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</si>
  <si>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</si>
  <si>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</si>
  <si>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</si>
  <si>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</si>
  <si>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</si>
  <si>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</si>
  <si>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</si>
  <si>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</si>
  <si>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</si>
  <si>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</si>
  <si>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</si>
  <si>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</si>
  <si>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</si>
  <si>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</si>
  <si>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</si>
  <si>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</si>
  <si>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</si>
  <si>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</si>
  <si>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</si>
  <si>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</si>
  <si>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</si>
  <si>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</si>
  <si>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</si>
  <si>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</si>
  <si>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</si>
  <si>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</si>
  <si>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</si>
  <si>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</si>
  <si>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</si>
  <si>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</si>
  <si>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</si>
  <si>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</si>
  <si>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</si>
  <si>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</si>
  <si>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</si>
  <si>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</si>
  <si>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</si>
  <si>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</si>
  <si>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</si>
  <si>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</si>
  <si>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</si>
  <si>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</si>
  <si>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</si>
  <si>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</si>
  <si>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</si>
  <si>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</si>
  <si>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</si>
  <si>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</si>
  <si>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</si>
  <si>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</si>
  <si>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</si>
  <si>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</si>
  <si>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</si>
  <si>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</si>
  <si>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</si>
  <si>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</si>
  <si>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</si>
  <si>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</si>
  <si>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</si>
  <si>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</si>
  <si>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</si>
  <si>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</si>
  <si>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</si>
  <si>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</si>
  <si>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</si>
  <si>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</si>
  <si>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</si>
  <si>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</si>
  <si>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</si>
  <si>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</si>
  <si>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</si>
  <si>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</si>
  <si>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</si>
  <si>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</si>
  <si>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</si>
  <si>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</si>
  <si>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</si>
  <si>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</si>
  <si>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</si>
  <si>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</si>
  <si>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</si>
  <si>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</si>
  <si>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</si>
  <si>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</si>
  <si>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</si>
  <si>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</si>
  <si>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</si>
  <si>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</si>
  <si>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</si>
  <si>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</si>
  <si>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</si>
  <si>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</si>
  <si>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</si>
  <si>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</si>
  <si>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</si>
  <si>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</si>
  <si>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</si>
  <si>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</si>
  <si>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</si>
  <si>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</si>
  <si>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</si>
  <si>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</si>
  <si>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</si>
  <si>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</si>
  <si>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</si>
  <si>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</si>
  <si>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</si>
  <si>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</si>
  <si>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</si>
  <si>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</si>
  <si>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</si>
  <si>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</si>
  <si>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</si>
  <si>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</si>
  <si>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</si>
  <si>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</si>
  <si>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</si>
  <si>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</si>
  <si>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</si>
  <si>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</si>
  <si>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</si>
  <si>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</si>
  <si>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</si>
  <si>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</si>
  <si>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</si>
  <si>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</si>
  <si>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</si>
  <si>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</si>
  <si>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</si>
  <si>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</si>
  <si>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</si>
  <si>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</si>
  <si>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</si>
  <si>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</si>
  <si>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</si>
  <si>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</si>
  <si>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</si>
  <si>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</si>
  <si>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</si>
  <si>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</si>
  <si>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</si>
  <si>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</si>
  <si>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</si>
  <si>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</si>
  <si>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</si>
  <si>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</si>
  <si>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</si>
  <si>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</si>
  <si>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</si>
  <si>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</si>
  <si>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</si>
  <si>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</si>
  <si>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</si>
  <si>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</si>
  <si>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</si>
  <si>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</si>
  <si>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</si>
  <si>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</si>
  <si>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</si>
  <si>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</si>
  <si>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</si>
  <si>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</si>
  <si>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</si>
  <si>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</si>
  <si>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</si>
  <si>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</si>
  <si>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</si>
  <si>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</si>
  <si>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</si>
  <si>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</si>
  <si>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</si>
  <si>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</si>
  <si>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</si>
  <si>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</si>
  <si>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</si>
  <si>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</si>
  <si>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</si>
  <si>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</si>
  <si>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</si>
  <si>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</si>
  <si>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</si>
  <si>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</si>
  <si>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</si>
  <si>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</si>
  <si>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</si>
  <si>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</si>
  <si>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</si>
  <si>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</si>
  <si>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</si>
  <si>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</si>
  <si>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</si>
  <si>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</si>
  <si>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</si>
  <si>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</si>
  <si>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</si>
  <si>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</si>
  <si>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</si>
  <si>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</si>
  <si>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</si>
  <si>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</si>
  <si>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</si>
  <si>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</si>
  <si>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</si>
  <si>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</si>
  <si>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</si>
  <si>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</si>
  <si>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</si>
  <si>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</si>
  <si>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</si>
  <si>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</si>
  <si>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</si>
  <si>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</si>
  <si>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</si>
  <si>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</si>
  <si>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</si>
  <si>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</si>
  <si>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</si>
  <si>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</si>
  <si>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</si>
  <si>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</si>
  <si>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</si>
  <si>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</si>
  <si>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</si>
  <si>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</si>
  <si>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</si>
  <si>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</si>
  <si>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</si>
  <si>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</si>
  <si>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</si>
  <si>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</si>
  <si>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</si>
  <si>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</si>
  <si>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</si>
  <si>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</si>
  <si>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</si>
  <si>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</si>
  <si>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</si>
  <si>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</si>
  <si>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</si>
  <si>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</si>
  <si>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</si>
  <si>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</si>
  <si>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</si>
  <si>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</si>
  <si>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</si>
  <si>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</si>
  <si>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</si>
  <si>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</si>
  <si>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</si>
  <si>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</si>
  <si>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</si>
  <si>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</si>
  <si>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</si>
  <si>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</si>
  <si>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</si>
  <si>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</si>
  <si>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</si>
  <si>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</si>
  <si>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</si>
  <si>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</si>
  <si>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</si>
  <si>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</si>
  <si>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</si>
  <si>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</si>
  <si>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</si>
  <si>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</si>
  <si>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</si>
  <si>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</si>
  <si>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</si>
  <si>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</si>
  <si>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</si>
  <si>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</si>
  <si>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</si>
  <si>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</si>
  <si>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</si>
  <si>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</si>
  <si>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</si>
  <si>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</si>
  <si>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</si>
  <si>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</si>
  <si>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</si>
  <si>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</si>
  <si>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</si>
  <si>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</si>
  <si>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</si>
  <si>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</si>
  <si>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</si>
  <si>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</si>
  <si>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</si>
  <si>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</si>
  <si>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</si>
  <si>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</si>
  <si>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</si>
  <si>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</si>
  <si>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</si>
  <si>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</si>
  <si>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</si>
  <si>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</si>
  <si>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</si>
  <si>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</si>
  <si>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</si>
  <si>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</si>
  <si>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</si>
  <si>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</si>
  <si>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</si>
  <si>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</si>
  <si>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</si>
  <si>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</si>
  <si>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</si>
  <si>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</si>
  <si>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</si>
  <si>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</si>
  <si>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</si>
  <si>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</si>
  <si>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</si>
  <si>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</si>
  <si>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</si>
  <si>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</si>
  <si>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</si>
  <si>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</si>
  <si>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</si>
  <si>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</si>
  <si>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</si>
  <si>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</si>
  <si>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</si>
  <si>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</si>
  <si>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</si>
  <si>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</si>
  <si>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</si>
  <si>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</si>
  <si>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</si>
  <si>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</si>
  <si>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</si>
  <si>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</si>
  <si>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</si>
  <si>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</si>
  <si>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</si>
  <si>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</si>
  <si>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</si>
  <si>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</si>
  <si>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</si>
  <si>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</si>
  <si>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</si>
  <si>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</si>
  <si>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</si>
  <si>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</si>
  <si>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</si>
  <si>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</si>
  <si>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</si>
  <si>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</si>
  <si>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</si>
  <si>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</si>
  <si>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</si>
  <si>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</si>
  <si>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</si>
  <si>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</si>
  <si>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</si>
  <si>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</si>
  <si>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</si>
  <si>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</si>
  <si>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</si>
  <si>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</si>
  <si>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</si>
  <si>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</si>
  <si>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</si>
  <si>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</si>
  <si>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</si>
  <si>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</si>
  <si>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</si>
  <si>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</si>
  <si>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</si>
  <si>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</si>
  <si>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</si>
  <si>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</si>
  <si>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</si>
  <si>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</si>
  <si>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</si>
  <si>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</si>
  <si>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</si>
  <si>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</si>
  <si>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</si>
  <si>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</si>
  <si>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</si>
  <si>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</si>
  <si>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</si>
  <si>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</si>
  <si>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</si>
  <si>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</si>
  <si>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</si>
  <si>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</si>
  <si>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</si>
  <si>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</si>
  <si>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</si>
  <si>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</si>
  <si>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</si>
  <si>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</si>
  <si>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</si>
  <si>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</si>
  <si>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</si>
  <si>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</si>
  <si>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</si>
  <si>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</si>
  <si>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</si>
  <si>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</si>
  <si>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</si>
  <si>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</si>
  <si>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</si>
  <si>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</si>
  <si>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</si>
  <si>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</si>
  <si>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</si>
  <si>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</si>
  <si>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</si>
  <si>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</si>
  <si>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</si>
  <si>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</si>
  <si>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</si>
  <si>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</si>
  <si>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</si>
  <si>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</si>
  <si>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</si>
  <si>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</si>
  <si>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</si>
  <si>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</si>
  <si>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</si>
  <si>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</si>
  <si>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</si>
  <si>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</si>
  <si>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</si>
  <si>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</si>
  <si>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</si>
  <si>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</si>
  <si>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</si>
  <si>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</si>
  <si>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</si>
  <si>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</si>
  <si>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</si>
  <si>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</si>
  <si>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</si>
  <si>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</si>
  <si>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</si>
  <si>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</si>
  <si>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</si>
  <si>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</si>
  <si>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</si>
  <si>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</si>
  <si>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</si>
  <si>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</si>
  <si>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</si>
  <si>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</si>
  <si>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</si>
  <si>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</si>
  <si>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</si>
  <si>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</si>
  <si>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</si>
  <si>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</si>
  <si>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</si>
  <si>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</si>
  <si>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</si>
  <si>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</si>
  <si>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</si>
  <si>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</si>
  <si>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</si>
  <si>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</si>
  <si>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</si>
  <si>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</si>
  <si>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</si>
  <si>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</si>
  <si>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</si>
  <si>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</si>
  <si>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</si>
  <si>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</si>
  <si>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</si>
  <si>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</si>
  <si>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</si>
  <si>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</si>
  <si>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</si>
  <si>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</si>
  <si>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</si>
  <si>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</si>
  <si>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</si>
  <si>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</si>
  <si>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</si>
  <si>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</si>
  <si>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</si>
  <si>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</si>
  <si>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</si>
  <si>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</si>
  <si>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</si>
  <si>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</si>
  <si>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</si>
  <si>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</si>
  <si>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</si>
  <si>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</si>
  <si>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</si>
  <si>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</si>
  <si>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</si>
  <si>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</si>
  <si>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</si>
  <si>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</si>
  <si>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</si>
  <si>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</si>
  <si>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</si>
  <si>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</si>
  <si>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</si>
  <si>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</si>
  <si>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</si>
  <si>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</si>
  <si>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</si>
  <si>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</si>
  <si>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</si>
  <si>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</si>
  <si>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</si>
  <si>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</si>
  <si>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</si>
  <si>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</si>
  <si>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</si>
  <si>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</si>
  <si>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</si>
  <si>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</si>
  <si>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</si>
  <si>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</si>
  <si>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</si>
  <si>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</si>
  <si>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</si>
  <si>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</si>
  <si>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</si>
  <si>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</si>
  <si>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</si>
  <si>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</si>
  <si>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</si>
  <si>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</si>
  <si>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</si>
  <si>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</si>
  <si>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</si>
  <si>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</si>
  <si>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</si>
  <si>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</si>
  <si>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</si>
  <si>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</si>
  <si>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</si>
  <si>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</si>
  <si>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</si>
  <si>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</si>
  <si>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</si>
  <si>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</si>
  <si>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</si>
  <si>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</si>
  <si>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</si>
  <si>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</si>
  <si>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</si>
  <si>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</si>
  <si>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</si>
  <si>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</si>
  <si>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</si>
  <si>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</si>
  <si>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</si>
  <si>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</si>
  <si>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</si>
  <si>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</si>
  <si>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</si>
  <si>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</si>
  <si>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</si>
  <si>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</si>
  <si>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</si>
  <si>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</si>
  <si>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</si>
  <si>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</si>
  <si>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</si>
  <si>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</si>
  <si>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</si>
  <si>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</si>
  <si>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</si>
  <si>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</si>
  <si>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</si>
  <si>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</si>
  <si>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</si>
  <si>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</si>
  <si>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</si>
  <si>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</si>
  <si>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</si>
  <si>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</si>
  <si>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</si>
  <si>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</si>
  <si>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</si>
  <si>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</si>
  <si>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</si>
  <si>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</si>
  <si>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</si>
  <si>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</si>
  <si>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</si>
  <si>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</si>
  <si>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</si>
  <si>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</si>
  <si>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</si>
  <si>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</si>
  <si>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</si>
  <si>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</si>
  <si>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</si>
  <si>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</si>
  <si>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</si>
  <si>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</si>
  <si>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</si>
  <si>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</si>
  <si>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</si>
  <si>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</si>
  <si>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</si>
  <si>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</si>
  <si>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</si>
  <si>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</si>
  <si>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</si>
  <si>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</si>
  <si>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</si>
  <si>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</si>
  <si>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</si>
  <si>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</si>
  <si>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</si>
  <si>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</si>
  <si>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</si>
  <si>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</si>
  <si>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</si>
  <si>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</si>
  <si>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</si>
  <si>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</si>
  <si>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</si>
  <si>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</si>
  <si>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</si>
  <si>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</si>
  <si>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</si>
  <si>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</si>
  <si>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</si>
  <si>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</si>
  <si>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</si>
  <si>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</si>
  <si>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</si>
  <si>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</si>
  <si>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</si>
  <si>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</si>
  <si>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</si>
  <si>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</si>
  <si>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</si>
  <si>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</si>
  <si>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</si>
  <si>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</si>
  <si>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</si>
  <si>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</si>
  <si>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</si>
  <si>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</si>
  <si>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</si>
  <si>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</si>
  <si>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</si>
  <si>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</si>
  <si>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</si>
  <si>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</si>
  <si>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</si>
  <si>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</si>
  <si>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</si>
  <si>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</si>
  <si>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</si>
  <si>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</si>
  <si>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</si>
  <si>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</si>
  <si>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</si>
  <si>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</si>
  <si>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</si>
  <si>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</si>
  <si>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</si>
  <si>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</si>
  <si>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</si>
  <si>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</si>
  <si>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</si>
  <si>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</si>
  <si>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</si>
  <si>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</si>
  <si>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</si>
  <si>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</si>
  <si>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</si>
  <si>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</si>
  <si>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</si>
  <si>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</si>
  <si>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</si>
  <si>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</si>
  <si>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</si>
  <si>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</si>
  <si>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</si>
  <si>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</si>
  <si>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</si>
  <si>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</si>
  <si>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</si>
  <si>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</si>
  <si>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</si>
  <si>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</si>
  <si>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</si>
  <si>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</si>
  <si>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</si>
  <si>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</si>
  <si>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</si>
  <si>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</si>
  <si>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</si>
  <si>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</si>
  <si>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</si>
  <si>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</si>
  <si>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</si>
  <si>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</si>
  <si>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</si>
  <si>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</si>
  <si>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</si>
  <si>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</si>
  <si>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</si>
  <si>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</si>
  <si>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</si>
  <si>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</si>
  <si>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</si>
  <si>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</si>
  <si>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</si>
  <si>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</si>
  <si>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</si>
  <si>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</si>
  <si>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</si>
  <si>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</si>
  <si>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</si>
  <si>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</si>
  <si>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</si>
  <si>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</si>
  <si>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</si>
  <si>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</si>
  <si>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</si>
  <si>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</si>
  <si>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</si>
  <si>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</si>
  <si>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</si>
  <si>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</si>
  <si>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</si>
  <si>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</si>
  <si>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</si>
  <si>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</si>
  <si>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</si>
  <si>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</si>
  <si>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</si>
  <si>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</si>
  <si>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</si>
  <si>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</si>
  <si>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</si>
  <si>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</si>
  <si>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</si>
  <si>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</si>
  <si>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</si>
  <si>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</si>
  <si>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</si>
  <si>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</si>
  <si>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</si>
  <si>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</si>
  <si>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</si>
  <si>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</si>
  <si>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</si>
  <si>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</si>
  <si>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</si>
  <si>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</si>
  <si>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</si>
  <si>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</si>
  <si>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</si>
  <si>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</si>
  <si>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</si>
  <si>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</si>
  <si>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</si>
  <si>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</si>
  <si>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</si>
  <si>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</si>
  <si>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</si>
  <si>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</si>
  <si>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</si>
  <si>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</si>
  <si>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</si>
  <si>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</si>
  <si>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</si>
  <si>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</si>
  <si>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</si>
  <si>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</si>
  <si>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</si>
  <si>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</si>
  <si>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</si>
  <si>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</si>
  <si>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</si>
  <si>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</si>
  <si>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</si>
  <si>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</si>
  <si>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</si>
  <si>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</si>
  <si>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</si>
  <si>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</si>
  <si>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</si>
  <si>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</si>
  <si>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</si>
  <si>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</si>
  <si>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</si>
  <si>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</si>
  <si>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</si>
  <si>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</si>
  <si>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</si>
  <si>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</si>
  <si>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</si>
  <si>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</si>
  <si>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</si>
  <si>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</si>
  <si>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</si>
  <si>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</si>
  <si>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</si>
  <si>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</si>
  <si>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</si>
  <si>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</si>
  <si>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</si>
  <si>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</si>
  <si>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</si>
  <si>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</si>
  <si>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</si>
  <si>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</si>
  <si>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</si>
  <si>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</si>
  <si>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</si>
  <si>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</si>
  <si>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</si>
  <si>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</si>
  <si>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</si>
  <si>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</si>
  <si>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</si>
  <si>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</si>
  <si>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</si>
  <si>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</si>
  <si>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</si>
  <si>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</si>
  <si>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</si>
  <si>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</si>
  <si>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</si>
  <si>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</si>
  <si>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</si>
  <si>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</si>
  <si>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</si>
  <si>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</si>
  <si>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</si>
  <si>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</si>
  <si>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</si>
  <si>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</si>
  <si>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</si>
  <si>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</si>
  <si>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</si>
  <si>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</si>
  <si>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</si>
  <si>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</si>
  <si>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</si>
  <si>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</si>
  <si>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</si>
  <si>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</si>
  <si>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</si>
  <si>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</si>
  <si>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</si>
  <si>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</si>
  <si>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</si>
  <si>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</si>
  <si>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</si>
  <si>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</si>
  <si>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</si>
  <si>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</si>
  <si>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</si>
  <si>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</si>
  <si>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</si>
  <si>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</si>
  <si>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</si>
  <si>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</si>
  <si>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</si>
  <si>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</si>
  <si>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</si>
  <si>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</si>
  <si>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</si>
  <si>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</si>
  <si>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</si>
  <si>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</si>
  <si>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</si>
  <si>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</si>
  <si>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</si>
  <si>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</si>
  <si>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</si>
  <si>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</si>
  <si>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</si>
  <si>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</si>
  <si>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</si>
  <si>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</si>
  <si>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</si>
  <si>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</si>
  <si>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</si>
  <si>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</si>
  <si>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</si>
  <si>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</si>
  <si>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</si>
  <si>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</si>
  <si>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</si>
  <si>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</si>
  <si>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</si>
  <si>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</si>
  <si>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</si>
  <si>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</si>
  <si>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</si>
  <si>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</si>
  <si>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</si>
  <si>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</si>
  <si>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</si>
  <si>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</si>
  <si>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</si>
  <si>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</si>
  <si>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</si>
  <si>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</si>
  <si>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</si>
  <si>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</si>
  <si>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</si>
  <si>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</si>
  <si>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</si>
  <si>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</si>
  <si>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</si>
  <si>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</si>
  <si>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</si>
  <si>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</si>
  <si>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</si>
  <si>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</si>
  <si>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</si>
  <si>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</si>
  <si>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</si>
  <si>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</si>
  <si>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</si>
  <si>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</si>
  <si>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</si>
  <si>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</si>
  <si>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</si>
  <si>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</si>
  <si>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</si>
  <si>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</si>
  <si>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</si>
  <si>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</si>
  <si>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</si>
  <si>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</si>
  <si>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</si>
  <si>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</si>
  <si>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</si>
  <si>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</si>
  <si>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</si>
  <si>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</si>
  <si>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</si>
  <si>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</si>
  <si>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</si>
  <si>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</si>
  <si>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</si>
  <si>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</si>
  <si>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</si>
  <si>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</si>
  <si>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</si>
  <si>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</si>
  <si>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</si>
  <si>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</si>
  <si>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</si>
  <si>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</si>
  <si>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</si>
  <si>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</si>
  <si>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</si>
  <si>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</si>
  <si>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</si>
  <si>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</si>
  <si>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</si>
  <si>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</si>
  <si>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</si>
  <si>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</si>
  <si>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</si>
  <si>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</si>
  <si>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</si>
  <si>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</si>
  <si>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</si>
  <si>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</si>
  <si>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</si>
  <si>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</si>
  <si>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</si>
  <si>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</si>
  <si>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</si>
  <si>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</si>
  <si>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</si>
  <si>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</si>
  <si>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</si>
  <si>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</si>
  <si>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</si>
  <si>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</si>
  <si>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</si>
  <si>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</si>
  <si>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</si>
  <si>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</si>
  <si>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</si>
  <si>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</si>
  <si>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</si>
  <si>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</si>
  <si>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</si>
  <si>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</si>
  <si>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</si>
  <si>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</si>
  <si>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</si>
  <si>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</si>
  <si>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</si>
  <si>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</si>
  <si>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</si>
  <si>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</si>
  <si>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</si>
  <si>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</si>
  <si>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</si>
  <si>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</si>
  <si>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</si>
  <si>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</si>
  <si>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</si>
  <si>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</si>
  <si>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</si>
  <si>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</si>
  <si>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</si>
  <si>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</si>
  <si>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</si>
  <si>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</si>
  <si>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</si>
  <si>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</si>
  <si>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</si>
  <si>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</si>
  <si>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</si>
  <si>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</si>
  <si>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</si>
  <si>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</si>
  <si>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</si>
  <si>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</si>
  <si>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</si>
  <si>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</si>
  <si>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</si>
  <si>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</si>
  <si>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</si>
  <si>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</si>
  <si>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</si>
  <si>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</si>
  <si>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</si>
  <si>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</si>
  <si>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</si>
  <si>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</si>
  <si>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</si>
  <si>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</si>
  <si>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</si>
  <si>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</si>
  <si>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</si>
  <si>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</si>
  <si>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</si>
  <si>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</si>
  <si>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</si>
  <si>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</si>
  <si>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</si>
  <si>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</si>
  <si>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</si>
  <si>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</si>
  <si>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</si>
  <si>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</si>
  <si>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</si>
  <si>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</si>
  <si>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</si>
  <si>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</si>
  <si>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</si>
  <si>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</si>
  <si>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</si>
  <si>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</si>
  <si>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</si>
  <si>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</si>
  <si>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</si>
  <si>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</si>
  <si>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</si>
  <si>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</si>
  <si>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</si>
  <si>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</si>
  <si>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</si>
  <si>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</si>
  <si>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</si>
  <si>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</si>
  <si>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</si>
  <si>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</si>
  <si>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</si>
  <si>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</si>
  <si>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</si>
  <si>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</si>
  <si>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</si>
  <si>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</si>
  <si>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</si>
  <si>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</si>
  <si>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</si>
  <si>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</si>
  <si>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</si>
  <si>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</si>
  <si>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</si>
  <si>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</si>
  <si>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</si>
  <si>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</si>
  <si>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</si>
  <si>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</si>
  <si>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</si>
  <si>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</si>
  <si>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</si>
  <si>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</si>
  <si>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</si>
  <si>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</si>
  <si>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</si>
  <si>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</si>
  <si>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</si>
  <si>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</si>
  <si>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</si>
  <si>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</si>
  <si>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</si>
  <si>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</si>
  <si>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</si>
  <si>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</si>
  <si>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</si>
  <si>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</si>
  <si>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</si>
  <si>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</si>
  <si>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</si>
  <si>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</si>
  <si>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</si>
  <si>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</si>
  <si>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</si>
  <si>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</si>
  <si>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</si>
  <si>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</si>
  <si>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</si>
  <si>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</si>
  <si>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</si>
  <si>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</si>
  <si>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</si>
  <si>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</si>
  <si>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</si>
  <si>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</si>
  <si>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</si>
  <si>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</si>
  <si>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</si>
  <si>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</si>
  <si>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</si>
  <si>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</si>
  <si>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</si>
  <si>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</si>
  <si>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</si>
  <si>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</si>
  <si>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</si>
  <si>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</si>
  <si>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</si>
  <si>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</si>
  <si>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</si>
  <si>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</si>
  <si>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</si>
  <si>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</si>
  <si>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</si>
  <si>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</si>
  <si>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</si>
  <si>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</si>
  <si>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</si>
  <si>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</si>
  <si>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</si>
  <si>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</si>
  <si>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</si>
  <si>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</si>
  <si>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</si>
  <si>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</si>
  <si>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</si>
  <si>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</si>
  <si>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</si>
  <si>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</si>
  <si>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</si>
  <si>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</si>
  <si>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</si>
  <si>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</si>
  <si>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</si>
  <si>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</si>
  <si>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</si>
  <si>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</si>
  <si>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</si>
  <si>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</si>
  <si>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</si>
  <si>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</si>
  <si>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</si>
  <si>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</si>
  <si>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</si>
  <si>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</si>
  <si>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</si>
  <si>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</si>
  <si>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</si>
  <si>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</si>
  <si>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</si>
  <si>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</si>
  <si>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</si>
  <si>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</si>
  <si>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</si>
  <si>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</si>
  <si>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</si>
  <si>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</si>
  <si>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</si>
  <si>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</si>
  <si>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</si>
  <si>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</si>
  <si>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</si>
  <si>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</si>
  <si>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</si>
  <si>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</si>
  <si>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</si>
  <si>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</si>
  <si>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</si>
  <si>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</si>
  <si>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</si>
  <si>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</si>
  <si>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</si>
  <si>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</si>
  <si>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</si>
  <si>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</si>
  <si>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</si>
  <si>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</si>
  <si>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</si>
  <si>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</si>
  <si>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</si>
  <si>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</si>
  <si>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</si>
  <si>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</si>
  <si>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</si>
  <si>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</si>
  <si>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</si>
  <si>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</si>
  <si>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</si>
  <si>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</si>
  <si>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</si>
  <si>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</si>
  <si>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</si>
  <si>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</si>
  <si>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</si>
  <si>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</si>
  <si>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</si>
  <si>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</si>
  <si>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</si>
  <si>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</si>
  <si>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</si>
  <si>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</si>
  <si>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</si>
  <si>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</si>
  <si>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</si>
  <si>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</si>
  <si>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</si>
  <si>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</si>
  <si>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</si>
  <si>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</si>
  <si>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</si>
  <si>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</si>
  <si>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</si>
  <si>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</si>
  <si>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</si>
  <si>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</si>
  <si>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</si>
  <si>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</si>
  <si>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</si>
  <si>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</si>
  <si>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</si>
  <si>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</si>
  <si>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</si>
  <si>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</si>
  <si>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</si>
  <si>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</si>
  <si>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</si>
  <si>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</si>
  <si>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</si>
  <si>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</si>
  <si>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</si>
  <si>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</si>
  <si>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</si>
  <si>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</si>
  <si>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</si>
  <si>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</si>
  <si>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</si>
  <si>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</si>
  <si>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</si>
  <si>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</si>
  <si>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</si>
  <si>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</si>
  <si>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</si>
  <si>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</si>
  <si>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</si>
  <si>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</si>
  <si>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</si>
  <si>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</si>
  <si>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</si>
  <si>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</si>
  <si>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</si>
  <si>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</si>
  <si>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</si>
  <si>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</si>
  <si>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</si>
  <si>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</si>
  <si>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</si>
  <si>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</si>
  <si>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</si>
  <si>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</si>
  <si>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</si>
  <si>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</si>
  <si>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</si>
  <si>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</si>
  <si>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</si>
  <si>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</si>
  <si>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</si>
  <si>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</si>
  <si>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</si>
  <si>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</si>
  <si>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</si>
  <si>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</si>
  <si>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</si>
  <si>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</si>
  <si>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</si>
  <si>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</si>
  <si>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</si>
  <si>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</si>
  <si>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</si>
  <si>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</si>
  <si>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</si>
  <si>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</si>
  <si>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</si>
  <si>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</si>
  <si>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</si>
  <si>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</si>
  <si>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</si>
  <si>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</si>
  <si>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</si>
  <si>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</si>
  <si>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</si>
  <si>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</si>
  <si>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</si>
  <si>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</si>
  <si>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</si>
  <si>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</si>
  <si>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</si>
  <si>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</si>
  <si>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</si>
  <si>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</si>
  <si>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</si>
  <si>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</si>
  <si>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</si>
  <si>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</si>
  <si>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</si>
  <si>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</si>
  <si>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</si>
  <si>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</si>
  <si>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</si>
  <si>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</si>
  <si>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</si>
  <si>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</si>
  <si>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</si>
  <si>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</si>
  <si>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</si>
  <si>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</si>
  <si>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</si>
  <si>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</si>
  <si>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</si>
  <si>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</si>
  <si>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</si>
  <si>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</si>
  <si>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</si>
  <si>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</si>
  <si>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</si>
  <si>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</si>
  <si>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</si>
  <si>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</si>
  <si>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</si>
  <si>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</si>
  <si>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</si>
  <si>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</si>
  <si>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</si>
  <si>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</si>
  <si>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</si>
  <si>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</si>
  <si>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</si>
  <si>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</si>
  <si>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</si>
  <si>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</si>
  <si>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</si>
  <si>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</si>
  <si>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</si>
  <si>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</si>
  <si>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</si>
  <si>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</si>
  <si>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</si>
  <si>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</si>
  <si>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</si>
  <si>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</si>
  <si>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</si>
  <si>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</si>
  <si>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</si>
  <si>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</si>
  <si>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</si>
  <si>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</si>
  <si>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</si>
  <si>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</si>
  <si>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</si>
  <si>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</si>
  <si>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</si>
  <si>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</si>
  <si>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</si>
  <si>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</si>
  <si>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</si>
  <si>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</si>
  <si>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</si>
  <si>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</si>
  <si>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</si>
  <si>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</si>
  <si>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</si>
  <si>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</si>
  <si>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</si>
  <si>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</si>
  <si>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</si>
  <si>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</si>
  <si>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</si>
  <si>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</si>
  <si>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</si>
  <si>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</si>
  <si>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</si>
  <si>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</si>
  <si>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</si>
  <si>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</si>
  <si>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</si>
  <si>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</si>
  <si>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</si>
  <si>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</si>
  <si>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</si>
  <si>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</si>
  <si>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</si>
  <si>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</si>
  <si>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</si>
  <si>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</si>
  <si>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</si>
  <si>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</si>
  <si>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</si>
  <si>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</si>
  <si>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</si>
  <si>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</si>
  <si>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</si>
  <si>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</si>
  <si>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</si>
  <si>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</si>
  <si>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</si>
  <si>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</si>
  <si>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</si>
  <si>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</si>
  <si>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</si>
  <si>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</si>
  <si>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</si>
  <si>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</si>
  <si>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</si>
  <si>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</si>
  <si>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</si>
  <si>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</si>
  <si>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</si>
  <si>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</si>
  <si>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</si>
  <si>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</si>
  <si>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</si>
  <si>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</si>
  <si>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</si>
  <si>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</si>
  <si>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</si>
  <si>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</si>
  <si>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</si>
  <si>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</si>
  <si>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</si>
  <si>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</si>
  <si>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</si>
  <si>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</si>
  <si>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</si>
  <si>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</si>
  <si>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</si>
  <si>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</si>
  <si>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</si>
  <si>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</si>
  <si>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</si>
  <si>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</si>
  <si>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</si>
  <si>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</si>
  <si>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</si>
  <si>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</si>
  <si>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</si>
  <si>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</si>
  <si>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</si>
  <si>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</si>
  <si>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</si>
  <si>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</si>
  <si>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</si>
  <si>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</si>
  <si>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</si>
  <si>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</si>
  <si>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</si>
  <si>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</si>
  <si>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</si>
  <si>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</si>
  <si>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</si>
  <si>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</si>
  <si>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</si>
  <si>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</si>
  <si>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</si>
  <si>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</si>
  <si>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</si>
  <si>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</si>
  <si>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</si>
  <si>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</si>
  <si>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</si>
  <si>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</si>
  <si>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</si>
  <si>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</si>
  <si>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</si>
  <si>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</si>
  <si>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</si>
  <si>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</si>
  <si>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</si>
  <si>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</si>
  <si>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</si>
  <si>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</si>
  <si>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</si>
  <si>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</si>
  <si>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</si>
  <si>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</si>
  <si>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</si>
  <si>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</si>
  <si>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</si>
  <si>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</si>
  <si>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</si>
  <si>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</si>
  <si>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</si>
  <si>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</si>
  <si>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</si>
  <si>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</si>
  <si>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</si>
  <si>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</si>
  <si>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</si>
  <si>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</si>
  <si>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</si>
  <si>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</si>
  <si>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</si>
  <si>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</si>
  <si>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</si>
  <si>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</si>
  <si>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</si>
  <si>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</si>
  <si>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</si>
  <si>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</si>
  <si>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</si>
  <si>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</si>
  <si>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</si>
  <si>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</si>
  <si>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</si>
  <si>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</si>
  <si>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</si>
  <si>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</si>
  <si>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</si>
  <si>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</si>
  <si>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</si>
  <si>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</si>
  <si>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</si>
  <si>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</si>
  <si>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</si>
  <si>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</si>
  <si>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</si>
  <si>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</si>
  <si>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</si>
  <si>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</si>
  <si>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</si>
  <si>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</si>
  <si>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</si>
  <si>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</si>
  <si>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</si>
  <si>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</si>
  <si>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</si>
  <si>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</si>
  <si>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</si>
  <si>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</si>
  <si>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</si>
  <si>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</si>
  <si>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</si>
  <si>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</si>
  <si>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</si>
  <si>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</si>
  <si>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</si>
  <si>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</si>
  <si>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</si>
  <si>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</si>
  <si>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</si>
  <si>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</si>
  <si>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</si>
  <si>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</si>
  <si>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</si>
  <si>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</si>
  <si>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</si>
  <si>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</si>
  <si>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</si>
  <si>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</si>
  <si>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</si>
  <si>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</si>
  <si>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</si>
  <si>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</si>
  <si>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</si>
  <si>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</si>
  <si>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</si>
  <si>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</si>
  <si>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</si>
  <si>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</si>
  <si>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</si>
  <si>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</si>
  <si>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</si>
  <si>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</si>
  <si>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</si>
  <si>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</si>
  <si>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</si>
  <si>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</si>
  <si>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</si>
  <si>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</si>
  <si>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</si>
  <si>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</si>
  <si>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</si>
  <si>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</si>
  <si>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</si>
  <si>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</si>
  <si>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</si>
  <si>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</si>
  <si>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</si>
  <si>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</si>
  <si>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</si>
  <si>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</si>
  <si>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</si>
  <si>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</si>
  <si>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</si>
  <si>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</si>
  <si>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</si>
  <si>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</si>
  <si>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</si>
  <si>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</si>
  <si>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</si>
  <si>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</si>
  <si>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</si>
  <si>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</si>
  <si>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</si>
  <si>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</si>
  <si>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</si>
  <si>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</si>
  <si>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</si>
  <si>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</si>
  <si>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</si>
  <si>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</si>
  <si>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</si>
  <si>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</si>
  <si>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</si>
  <si>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</si>
  <si>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</si>
  <si>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</si>
  <si>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</si>
  <si>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</si>
  <si>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</si>
  <si>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</si>
  <si>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</si>
  <si>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</si>
  <si>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</si>
  <si>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</si>
  <si>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</si>
  <si>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</si>
  <si>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</si>
  <si>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</si>
  <si>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</si>
  <si>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</si>
  <si>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</si>
  <si>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</si>
  <si>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</si>
  <si>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</si>
  <si>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</si>
  <si>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</si>
  <si>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</si>
  <si>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</si>
  <si>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</si>
  <si>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</si>
  <si>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</si>
  <si>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</si>
  <si>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</si>
  <si>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</si>
  <si>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</si>
  <si>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</si>
  <si>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</si>
  <si>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</si>
  <si>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</si>
  <si>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</si>
  <si>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</si>
  <si>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</si>
  <si>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</si>
  <si>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</si>
  <si>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</si>
  <si>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</si>
  <si>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</si>
  <si>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</si>
  <si>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</si>
  <si>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</si>
  <si>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</si>
  <si>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</si>
  <si>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</si>
  <si>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</si>
  <si>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</si>
  <si>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</si>
  <si>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</si>
  <si>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</si>
  <si>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</si>
  <si>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</si>
  <si>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</si>
  <si>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</si>
  <si>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</si>
  <si>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</si>
  <si>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</si>
  <si>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</si>
  <si>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</si>
  <si>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</si>
  <si>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</si>
  <si>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</si>
  <si>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</si>
  <si>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</si>
  <si>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</si>
  <si>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</si>
  <si>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</si>
  <si>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</si>
  <si>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</si>
  <si>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</si>
  <si>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</si>
  <si>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</si>
  <si>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</si>
  <si>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</si>
  <si>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</si>
  <si>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</si>
  <si>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</si>
  <si>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</si>
  <si>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</si>
  <si>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</si>
  <si>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</si>
  <si>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</si>
  <si>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</si>
  <si>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</si>
  <si>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</si>
  <si>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</si>
  <si>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</si>
  <si>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</si>
  <si>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</si>
  <si>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</si>
  <si>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</si>
  <si>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</si>
  <si>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</si>
  <si>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</si>
  <si>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</si>
  <si>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</si>
  <si>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</si>
  <si>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</si>
  <si>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</si>
  <si>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</si>
  <si>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</si>
  <si>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</si>
  <si>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</si>
  <si>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</si>
  <si>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</si>
  <si>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</si>
  <si>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</si>
  <si>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</si>
  <si>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</si>
  <si>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</si>
  <si>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</si>
  <si>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</si>
  <si>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</si>
  <si>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</si>
  <si>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</si>
  <si>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</si>
  <si>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</si>
  <si>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</si>
  <si>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</si>
  <si>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</si>
  <si>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</si>
  <si>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</si>
  <si>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</si>
  <si>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</si>
  <si>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</si>
  <si>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</si>
  <si>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</si>
  <si>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</si>
  <si>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</si>
  <si>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</si>
  <si>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</si>
  <si>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</si>
  <si>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</si>
  <si>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</si>
  <si>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</si>
  <si>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</si>
  <si>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</si>
  <si>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</si>
  <si>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</si>
  <si>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</si>
  <si>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</si>
  <si>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</si>
  <si>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</si>
  <si>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</si>
  <si>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</si>
  <si>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</si>
  <si>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</si>
  <si>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</si>
  <si>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</si>
  <si>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</si>
  <si>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</si>
  <si>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</si>
  <si>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</si>
  <si>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</si>
  <si>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</si>
  <si>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</si>
  <si>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</si>
  <si>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</si>
  <si>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</si>
  <si>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</si>
  <si>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</si>
  <si>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</si>
  <si>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</si>
  <si>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</si>
  <si>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</si>
  <si>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</si>
  <si>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</si>
  <si>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</si>
  <si>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</si>
  <si>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</si>
  <si>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</si>
  <si>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</si>
  <si>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</si>
  <si>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</si>
  <si>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</si>
  <si>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</si>
  <si>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</si>
  <si>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</si>
  <si>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</si>
  <si>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</si>
  <si>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</si>
  <si>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</si>
  <si>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</si>
  <si>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</si>
  <si>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</si>
  <si>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</si>
  <si>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</si>
  <si>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</si>
  <si>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</si>
  <si>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</si>
  <si>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</si>
  <si>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</si>
  <si>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</si>
  <si>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</si>
  <si>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</si>
  <si>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</si>
  <si>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</si>
  <si>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</si>
  <si>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</si>
  <si>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</si>
  <si>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</si>
  <si>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</si>
  <si>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</si>
  <si>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</si>
  <si>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</si>
  <si>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</si>
  <si>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</si>
  <si>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</si>
  <si>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</si>
  <si>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</si>
  <si>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</si>
  <si>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</si>
  <si>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</si>
  <si>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</si>
  <si>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</si>
  <si>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</si>
  <si>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</si>
  <si>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</si>
  <si>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</si>
  <si>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</si>
  <si>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</si>
  <si>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</si>
  <si>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</si>
  <si>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</si>
  <si>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</si>
  <si>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</si>
  <si>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</si>
  <si>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</si>
  <si>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</si>
  <si>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</si>
  <si>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</si>
  <si>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</si>
  <si>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</si>
  <si>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</si>
  <si>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</si>
  <si>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</si>
  <si>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</si>
  <si>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</si>
  <si>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</si>
  <si>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</si>
  <si>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</si>
  <si>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</si>
  <si>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</si>
  <si>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</si>
  <si>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</si>
  <si>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</si>
  <si>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</si>
  <si>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</si>
  <si>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</si>
  <si>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</si>
  <si>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</si>
  <si>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</si>
  <si>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</si>
  <si>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</si>
  <si>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</si>
  <si>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</si>
  <si>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</si>
  <si>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</si>
  <si>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</si>
  <si>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</si>
  <si>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</si>
  <si>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</si>
  <si>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</si>
  <si>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</si>
  <si>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</si>
  <si>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</si>
  <si>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</si>
  <si>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</si>
  <si>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</si>
  <si>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</si>
  <si>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</si>
  <si>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</si>
  <si>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</si>
  <si>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</si>
  <si>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</si>
  <si>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</si>
  <si>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</si>
  <si>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</si>
  <si>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</si>
  <si>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</si>
  <si>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</si>
  <si>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</si>
  <si>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</si>
  <si>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</si>
  <si>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</si>
  <si>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</si>
  <si>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</si>
  <si>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</si>
  <si>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</si>
  <si>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</si>
  <si>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</si>
  <si>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</si>
  <si>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</si>
  <si>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</si>
  <si>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</si>
  <si>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</si>
  <si>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</si>
  <si>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</si>
  <si>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</si>
  <si>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</si>
  <si>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</si>
  <si>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</si>
  <si>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</si>
  <si>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</si>
  <si>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</si>
  <si>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</si>
  <si>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</si>
  <si>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</si>
  <si>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</si>
  <si>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</si>
  <si>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</si>
  <si>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</si>
  <si>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</si>
  <si>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</si>
  <si>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</si>
  <si>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</si>
  <si>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</si>
  <si>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</si>
  <si>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</si>
  <si>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</si>
  <si>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</si>
  <si>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</si>
  <si>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</si>
  <si>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</si>
  <si>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</si>
  <si>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</si>
  <si>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</si>
  <si>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</si>
  <si>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</si>
  <si>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</si>
  <si>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</si>
  <si>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</si>
  <si>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</si>
  <si>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</si>
  <si>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</si>
  <si>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</si>
  <si>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</si>
  <si>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</si>
  <si>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</si>
  <si>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</si>
  <si>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</si>
  <si>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</si>
  <si>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</si>
  <si>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</si>
  <si>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</si>
  <si>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</si>
  <si>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</si>
  <si>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</si>
  <si>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</si>
  <si>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</si>
  <si>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</si>
  <si>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</si>
  <si>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</si>
  <si>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</si>
  <si>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</si>
  <si>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</si>
  <si>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</si>
  <si>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</si>
  <si>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</si>
  <si>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</si>
  <si>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</si>
  <si>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</si>
  <si>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</si>
  <si>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</si>
  <si>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</si>
  <si>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</si>
  <si>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</si>
  <si>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</si>
  <si>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</si>
  <si>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</si>
  <si>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</si>
  <si>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</si>
  <si>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</si>
  <si>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</si>
  <si>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</si>
  <si>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</si>
  <si>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</si>
  <si>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</si>
  <si>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</si>
  <si>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</si>
  <si>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</si>
  <si>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</si>
  <si>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</si>
  <si>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</si>
  <si>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</si>
  <si>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</si>
  <si>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</si>
  <si>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</si>
  <si>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</si>
  <si>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</si>
  <si>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</si>
  <si>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</si>
  <si>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</si>
  <si>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</si>
  <si>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</si>
  <si>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</si>
  <si>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</si>
  <si>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</si>
  <si>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</si>
  <si>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</si>
  <si>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</si>
  <si>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</si>
  <si>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</si>
  <si>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</si>
  <si>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</si>
  <si>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</si>
  <si>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</si>
  <si>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</si>
  <si>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</si>
  <si>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</si>
  <si>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</si>
  <si>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</si>
  <si>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</si>
  <si>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</si>
  <si>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</si>
  <si>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</si>
  <si>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</si>
  <si>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</si>
  <si>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</si>
  <si>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</si>
  <si>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</si>
  <si>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</si>
  <si>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</si>
  <si>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</si>
  <si>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</si>
  <si>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</si>
  <si>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</si>
  <si>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</si>
  <si>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</si>
  <si>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</si>
  <si>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</si>
  <si>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</si>
  <si>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</si>
  <si>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</si>
  <si>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</si>
  <si>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</si>
  <si>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</si>
  <si>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</si>
  <si>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</si>
  <si>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</si>
  <si>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</si>
  <si>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</si>
  <si>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</si>
  <si>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</si>
  <si>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</si>
  <si>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</si>
  <si>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</si>
  <si>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</si>
  <si>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</si>
  <si>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</si>
  <si>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</si>
  <si>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</si>
  <si>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</si>
  <si>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</si>
  <si>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</si>
  <si>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</si>
  <si>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</si>
  <si>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</si>
  <si>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</si>
  <si>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</si>
  <si>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</si>
  <si>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</si>
  <si>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</si>
  <si>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</si>
  <si>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</si>
  <si>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</si>
  <si>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</si>
  <si>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</si>
  <si>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</si>
  <si>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</si>
  <si>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</si>
  <si>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</si>
  <si>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</si>
  <si>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</si>
  <si>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</si>
  <si>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</si>
  <si>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</si>
  <si>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</si>
  <si>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</si>
  <si>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</si>
  <si>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</si>
  <si>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</si>
  <si>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</si>
  <si>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</si>
  <si>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</si>
  <si>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</si>
  <si>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</si>
  <si>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</si>
  <si>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</si>
  <si>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</si>
  <si>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</si>
  <si>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</si>
  <si>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</si>
  <si>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</si>
  <si>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</si>
  <si>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</si>
  <si>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</si>
  <si>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</si>
  <si>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</si>
  <si>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</si>
  <si>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</si>
  <si>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</si>
  <si>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</si>
  <si>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</si>
  <si>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</si>
  <si>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</si>
  <si>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</si>
  <si>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</si>
  <si>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</si>
  <si>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</si>
  <si>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</si>
  <si>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</si>
  <si>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</si>
  <si>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</si>
  <si>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</si>
  <si>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</si>
  <si>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</si>
  <si>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</si>
  <si>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</si>
  <si>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</si>
  <si>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</si>
  <si>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</si>
  <si>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</si>
  <si>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</si>
  <si>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</si>
  <si>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</si>
  <si>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</si>
  <si>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</si>
  <si>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</si>
  <si>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</si>
  <si>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</si>
  <si>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</si>
  <si>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</si>
  <si>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</si>
  <si>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</si>
  <si>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</si>
  <si>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</si>
  <si>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</si>
  <si>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</si>
  <si>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</si>
  <si>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</si>
  <si>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</si>
  <si>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</si>
  <si>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</si>
  <si>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</si>
  <si>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</si>
  <si>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</si>
  <si>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</si>
  <si>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</si>
  <si>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</si>
  <si>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</si>
  <si>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</si>
  <si>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</si>
  <si>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</si>
  <si>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</si>
  <si>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</si>
  <si>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</si>
  <si>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</si>
  <si>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</si>
  <si>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</si>
  <si>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</si>
  <si>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</si>
  <si>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</si>
  <si>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</si>
  <si>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</si>
  <si>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</si>
  <si>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</si>
  <si>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</si>
  <si>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</si>
  <si>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</si>
  <si>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</si>
  <si>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</si>
  <si>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</si>
  <si>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</si>
  <si>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</si>
  <si>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</si>
  <si>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</si>
  <si>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</si>
  <si>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</si>
  <si>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</si>
  <si>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</si>
  <si>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</si>
  <si>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</si>
  <si>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</si>
  <si>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</si>
  <si>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</si>
  <si>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</si>
  <si>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</si>
  <si>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</si>
  <si>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</si>
  <si>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</si>
  <si>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</si>
  <si>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</si>
  <si>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</si>
  <si>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</si>
  <si>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</si>
  <si>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</si>
  <si>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</si>
  <si>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</si>
  <si>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</si>
  <si>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</si>
  <si>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</si>
  <si>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</si>
  <si>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</si>
  <si>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</si>
  <si>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</si>
  <si>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</si>
  <si>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</si>
  <si>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</si>
  <si>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</si>
  <si>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</si>
  <si>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</si>
  <si>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</si>
  <si>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</si>
  <si>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</si>
  <si>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</si>
  <si>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</si>
  <si>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</si>
  <si>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</si>
  <si>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</si>
  <si>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</si>
  <si>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</si>
  <si>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</si>
  <si>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</si>
  <si>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</si>
  <si>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</si>
  <si>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</si>
  <si>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</si>
  <si>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</si>
  <si>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</si>
  <si>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</si>
  <si>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</si>
  <si>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</si>
  <si>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</si>
  <si>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</si>
  <si>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</si>
  <si>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</si>
  <si>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</si>
  <si>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</si>
  <si>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</si>
  <si>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</si>
  <si>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</si>
  <si>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</si>
  <si>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</si>
  <si>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</si>
  <si>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</si>
  <si>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</si>
  <si>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</si>
  <si>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</si>
  <si>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</si>
  <si>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</si>
  <si>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</si>
  <si>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</si>
  <si>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</si>
  <si>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</si>
  <si>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</si>
  <si>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</si>
  <si>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</si>
  <si>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</si>
  <si>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</si>
  <si>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</si>
  <si>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</si>
  <si>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</si>
  <si>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</si>
  <si>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</si>
  <si>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</si>
  <si>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</si>
  <si>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</si>
  <si>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</si>
  <si>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</si>
  <si>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</si>
  <si>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</si>
  <si>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</si>
  <si>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</si>
  <si>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</si>
  <si>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</si>
  <si>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</si>
  <si>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</si>
  <si>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</si>
  <si>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</si>
  <si>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</si>
  <si>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</si>
  <si>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</si>
  <si>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</si>
  <si>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</si>
  <si>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</si>
  <si>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</si>
  <si>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</si>
  <si>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</si>
  <si>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</si>
  <si>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</si>
  <si>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</si>
  <si>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</si>
  <si>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</si>
  <si>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</si>
  <si>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</si>
  <si>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</si>
  <si>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</si>
  <si>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</si>
  <si>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</si>
  <si>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</si>
  <si>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</si>
  <si>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</si>
  <si>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</si>
  <si>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</si>
  <si>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</si>
  <si>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</si>
  <si>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</si>
  <si>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</si>
  <si>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</si>
  <si>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</si>
  <si>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</si>
  <si>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</si>
  <si>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</si>
  <si>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</si>
  <si>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</si>
  <si>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</si>
  <si>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</si>
  <si>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</si>
  <si>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</si>
  <si>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</si>
  <si>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</si>
  <si>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</si>
  <si>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</si>
  <si>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</si>
  <si>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</si>
  <si>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</si>
  <si>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</si>
  <si>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</si>
  <si>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</si>
  <si>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</si>
  <si>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</si>
  <si>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</si>
  <si>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</si>
  <si>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</si>
  <si>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</si>
  <si>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</si>
  <si>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</si>
  <si>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</si>
  <si>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</si>
  <si>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</si>
  <si>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</si>
  <si>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</si>
  <si>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</si>
  <si>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</si>
  <si>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</si>
  <si>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</si>
  <si>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</si>
  <si>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</si>
  <si>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</si>
  <si>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</si>
  <si>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</si>
  <si>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</si>
  <si>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</si>
  <si>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</si>
  <si>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</si>
  <si>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</si>
  <si>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</si>
  <si>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</si>
  <si>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</si>
  <si>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</si>
  <si>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</si>
  <si>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</si>
  <si>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</si>
  <si>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</si>
  <si>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</si>
  <si>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</si>
  <si>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</si>
  <si>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</si>
  <si>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</si>
  <si>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</si>
  <si>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</si>
  <si>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</si>
  <si>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</si>
  <si>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</si>
  <si>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</si>
  <si>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</si>
  <si>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</si>
  <si>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</si>
  <si>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</si>
  <si>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</si>
  <si>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</si>
  <si>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</si>
  <si>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</si>
  <si>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</si>
  <si>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</si>
  <si>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</si>
  <si>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</si>
  <si>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</si>
  <si>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</si>
  <si>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</si>
  <si>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</si>
  <si>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</si>
  <si>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</si>
  <si>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</si>
  <si>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</si>
  <si>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</si>
  <si>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</si>
  <si>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</si>
  <si>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</si>
  <si>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</si>
  <si>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</si>
  <si>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</si>
  <si>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</si>
  <si>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</si>
  <si>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</si>
  <si>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</si>
  <si>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</si>
  <si>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</si>
  <si>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</si>
  <si>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</si>
  <si>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</si>
  <si>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</si>
  <si>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</si>
  <si>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</si>
  <si>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</si>
  <si>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</si>
  <si>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</si>
  <si>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</si>
  <si>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</si>
  <si>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</si>
  <si>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</si>
  <si>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</si>
  <si>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</si>
  <si>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</si>
  <si>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</si>
  <si>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</si>
  <si>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</si>
  <si>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</si>
  <si>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</si>
  <si>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</si>
  <si>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</si>
  <si>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</si>
  <si>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</si>
  <si>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</si>
  <si>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</si>
  <si>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</si>
  <si>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</si>
  <si>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</si>
  <si>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</si>
  <si>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</si>
  <si>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</si>
  <si>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</si>
  <si>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</si>
  <si>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</si>
  <si>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</si>
  <si>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</si>
  <si>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</si>
  <si>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</si>
  <si>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</si>
  <si>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</si>
  <si>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</si>
  <si>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</si>
  <si>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</si>
  <si>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</si>
  <si>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</si>
  <si>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</si>
  <si>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</si>
  <si>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</si>
  <si>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</si>
  <si>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</si>
  <si>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</si>
  <si>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</si>
  <si>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</si>
  <si>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</si>
  <si>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</si>
  <si>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</si>
  <si>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</si>
  <si>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</si>
  <si>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</si>
  <si>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</si>
  <si>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</si>
  <si>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</si>
  <si>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</si>
  <si>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</si>
  <si>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</si>
  <si>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</si>
  <si>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</si>
  <si>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</si>
  <si>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</si>
  <si>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</si>
  <si>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</si>
  <si>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</si>
  <si>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</si>
  <si>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</si>
  <si>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</si>
  <si>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</si>
  <si>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</si>
  <si>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</si>
  <si>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</si>
  <si>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</si>
  <si>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</si>
  <si>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</si>
  <si>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</si>
  <si>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</si>
  <si>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</si>
  <si>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</si>
  <si>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</si>
  <si>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</si>
  <si>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</si>
  <si>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</si>
  <si>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</si>
  <si>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</si>
  <si>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</si>
  <si>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</si>
  <si>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</si>
  <si>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</si>
  <si>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</si>
  <si>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</si>
  <si>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</si>
  <si>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</si>
  <si>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</si>
  <si>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</si>
  <si>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</si>
  <si>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</si>
  <si>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</si>
  <si>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</si>
  <si>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</si>
  <si>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</si>
  <si>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</si>
  <si>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</si>
  <si>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</si>
  <si>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</si>
  <si>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</si>
  <si>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</si>
  <si>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</si>
  <si>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</si>
  <si>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</si>
  <si>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</si>
  <si>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</si>
  <si>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</si>
  <si>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</si>
  <si>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</si>
  <si>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</si>
  <si>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</si>
  <si>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</si>
  <si>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</si>
  <si>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</si>
  <si>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</si>
  <si>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</si>
  <si>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</si>
  <si>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</si>
  <si>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</si>
  <si>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</si>
  <si>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</si>
  <si>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</si>
  <si>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</si>
  <si>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</si>
  <si>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</si>
  <si>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</si>
  <si>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</si>
  <si>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</si>
  <si>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</si>
  <si>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</si>
  <si>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</si>
  <si>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</si>
  <si>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</si>
  <si>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</si>
  <si>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</si>
  <si>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</si>
  <si>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</si>
  <si>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</si>
  <si>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</si>
  <si>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</si>
  <si>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</si>
  <si>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</si>
  <si>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</si>
  <si>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</si>
  <si>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</si>
  <si>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</si>
  <si>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</si>
  <si>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</si>
  <si>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</si>
  <si>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</si>
  <si>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</si>
  <si>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</si>
  <si>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</si>
  <si>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</si>
  <si>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</si>
  <si>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</si>
  <si>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</si>
  <si>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</si>
  <si>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</si>
  <si>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</si>
  <si>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</si>
  <si>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</si>
  <si>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</si>
  <si>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</si>
  <si>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</si>
  <si>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</si>
  <si>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</si>
  <si>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</si>
  <si>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</si>
  <si>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</si>
  <si>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</si>
  <si>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</si>
  <si>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</si>
  <si>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</si>
  <si>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</si>
  <si>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</si>
  <si>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</si>
  <si>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</si>
  <si>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</si>
  <si>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</si>
  <si>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</si>
  <si>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</si>
  <si>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</si>
  <si>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</si>
  <si>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</si>
  <si>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</si>
  <si>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</si>
  <si>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</si>
  <si>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</si>
  <si>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</si>
  <si>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</si>
  <si>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</si>
  <si>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</si>
  <si>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</si>
  <si>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</si>
  <si>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</si>
  <si>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</si>
  <si>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</si>
  <si>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</si>
  <si>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</si>
  <si>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</si>
  <si>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</si>
  <si>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</si>
  <si>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</si>
  <si>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</si>
  <si>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</si>
  <si>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</si>
  <si>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</si>
  <si>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</si>
  <si>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</si>
  <si>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</si>
  <si>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</si>
  <si>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</si>
  <si>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</si>
  <si>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</si>
  <si>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</si>
  <si>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</si>
  <si>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</si>
  <si>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</si>
  <si>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</si>
  <si>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</si>
  <si>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</si>
  <si>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</si>
  <si>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</si>
  <si>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</si>
  <si>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</si>
  <si>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</si>
  <si>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</si>
  <si>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</si>
  <si>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</si>
  <si>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</si>
  <si>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</si>
  <si>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</si>
  <si>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</si>
  <si>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</si>
  <si>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</si>
  <si>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</si>
  <si>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</si>
  <si>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</si>
  <si>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</si>
  <si>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</si>
  <si>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</si>
  <si>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</si>
  <si>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</si>
  <si>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</si>
  <si>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</si>
  <si>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</si>
  <si>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</si>
  <si>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</si>
  <si>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</si>
  <si>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</si>
  <si>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</si>
  <si>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</si>
  <si>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</si>
  <si>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</si>
  <si>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</si>
  <si>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</si>
  <si>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</si>
  <si>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</si>
  <si>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</si>
  <si>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</si>
  <si>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</si>
  <si>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</si>
  <si>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</si>
  <si>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</si>
  <si>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</si>
  <si>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</si>
  <si>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</si>
  <si>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</si>
  <si>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</si>
  <si>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</si>
  <si>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</si>
  <si>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</si>
  <si>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</si>
  <si>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</si>
  <si>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</si>
  <si>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</si>
  <si>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</si>
  <si>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</si>
  <si>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</si>
  <si>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</si>
  <si>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</si>
  <si>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</si>
  <si>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</si>
  <si>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</si>
  <si>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</si>
  <si>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</si>
  <si>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</si>
  <si>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</si>
  <si>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</si>
  <si>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</si>
  <si>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</si>
  <si>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</si>
  <si>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</si>
  <si>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</si>
  <si>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</si>
  <si>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</si>
  <si>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</si>
  <si>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</si>
  <si>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</si>
  <si>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</si>
  <si>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</si>
  <si>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</si>
  <si>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</si>
  <si>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</si>
  <si>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</si>
  <si>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</si>
  <si>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</si>
  <si>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</si>
  <si>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</si>
  <si>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</si>
  <si>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</si>
  <si>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</si>
  <si>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</si>
  <si>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</si>
  <si>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</si>
  <si>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</si>
  <si>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</si>
  <si>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</si>
  <si>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</si>
  <si>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</si>
  <si>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</si>
  <si>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</si>
  <si>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</si>
  <si>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</si>
  <si>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</si>
  <si>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</si>
  <si>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</si>
  <si>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</si>
  <si>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</si>
  <si>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</si>
  <si>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</si>
  <si>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</si>
  <si>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</si>
  <si>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</si>
  <si>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</si>
  <si>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</si>
  <si>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</si>
  <si>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</si>
  <si>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</si>
  <si>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</si>
  <si>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</si>
  <si>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</si>
  <si>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</si>
  <si>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</si>
  <si>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</si>
  <si>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</si>
  <si>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</si>
  <si>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</si>
  <si>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</si>
  <si>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</si>
  <si>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</si>
  <si>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</si>
  <si>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</si>
  <si>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</si>
  <si>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</si>
  <si>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</si>
  <si>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</si>
  <si>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</si>
  <si>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</si>
  <si>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</si>
  <si>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</si>
  <si>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</si>
  <si>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</si>
  <si>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</si>
  <si>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</si>
  <si>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</si>
  <si>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</si>
  <si>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</si>
  <si>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</si>
  <si>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</si>
  <si>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</si>
  <si>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</si>
  <si>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</si>
  <si>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</si>
  <si>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</si>
  <si>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</si>
  <si>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</si>
  <si>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</si>
  <si>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</si>
  <si>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</si>
  <si>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</si>
  <si>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</si>
  <si>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</si>
  <si>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</si>
  <si>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</si>
  <si>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</si>
  <si>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</si>
  <si>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</si>
  <si>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</si>
  <si>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</si>
  <si>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</si>
  <si>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</si>
  <si>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</si>
  <si>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</si>
  <si>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</si>
  <si>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</si>
  <si>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</si>
  <si>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</si>
  <si>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</si>
  <si>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</si>
  <si>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</si>
  <si>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</si>
  <si>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</si>
  <si>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</si>
  <si>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</si>
  <si>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</si>
  <si>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</si>
  <si>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</si>
  <si>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</si>
  <si>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</si>
  <si>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</si>
  <si>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</si>
  <si>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</si>
  <si>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</si>
  <si>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</si>
  <si>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</si>
  <si>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</si>
  <si>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</si>
  <si>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</si>
  <si>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</si>
  <si>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</si>
  <si>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</si>
  <si>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</si>
  <si>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</si>
  <si>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</si>
  <si>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</si>
  <si>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</si>
  <si>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</si>
  <si>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</si>
  <si>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</si>
  <si>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</si>
  <si>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</si>
  <si>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</si>
  <si>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</si>
  <si>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</si>
  <si>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</si>
  <si>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</si>
  <si>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</si>
  <si>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</si>
  <si>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</si>
  <si>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</si>
  <si>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</si>
  <si>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</si>
  <si>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</si>
  <si>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</si>
  <si>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</si>
  <si>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</si>
  <si>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</si>
  <si>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</si>
  <si>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</si>
  <si>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</si>
  <si>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</si>
  <si>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</si>
  <si>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</si>
  <si>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</si>
  <si>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</si>
  <si>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</si>
  <si>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</si>
  <si>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</si>
  <si>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</si>
  <si>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</si>
  <si>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</si>
  <si>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</si>
  <si>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</si>
  <si>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</si>
  <si>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</si>
  <si>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</si>
  <si>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</si>
  <si>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</si>
  <si>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</si>
  <si>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</si>
  <si>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</si>
  <si>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</si>
  <si>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</si>
  <si>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</si>
  <si>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</si>
  <si>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</si>
  <si>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</si>
  <si>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</si>
  <si>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</si>
  <si>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</si>
  <si>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</si>
  <si>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</si>
  <si>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</si>
  <si>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</si>
  <si>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</si>
  <si>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</si>
  <si>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</si>
  <si>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</si>
  <si>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</si>
  <si>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</si>
  <si>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</si>
  <si>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</si>
  <si>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</si>
  <si>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</si>
  <si>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</si>
  <si>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</si>
  <si>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</si>
  <si>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</si>
  <si>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</si>
  <si>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</si>
  <si>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</si>
  <si>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</si>
  <si>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</si>
  <si>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</si>
  <si>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</si>
  <si>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</si>
  <si>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</si>
  <si>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</si>
  <si>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</si>
  <si>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</si>
  <si>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</si>
  <si>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</si>
  <si>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</si>
  <si>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</si>
  <si>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</si>
  <si>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</si>
  <si>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</si>
  <si>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</si>
  <si>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</si>
  <si>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</si>
  <si>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</si>
  <si>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</si>
  <si>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</si>
  <si>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</si>
  <si>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</si>
  <si>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</si>
  <si>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</si>
  <si>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</si>
  <si>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</si>
  <si>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</si>
  <si>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</si>
  <si>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</si>
  <si>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</si>
  <si>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</si>
  <si>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</si>
  <si>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</si>
  <si>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</si>
  <si>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</si>
  <si>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</si>
  <si>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</si>
  <si>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</si>
  <si>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</si>
  <si>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</si>
  <si>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</si>
  <si>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</si>
  <si>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</si>
  <si>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</si>
  <si>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</si>
  <si>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</si>
  <si>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</si>
  <si>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</si>
  <si>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</si>
  <si>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</si>
  <si>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</si>
  <si>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</si>
  <si>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</si>
  <si>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</si>
  <si>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</si>
  <si>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</si>
  <si>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</si>
  <si>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</si>
  <si>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</si>
  <si>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</si>
  <si>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</si>
  <si>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</si>
  <si>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</si>
  <si>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</si>
  <si>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</si>
  <si>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</si>
  <si>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</si>
  <si>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</si>
  <si>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</si>
  <si>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</si>
  <si>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</si>
  <si>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</si>
  <si>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</si>
  <si>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</si>
  <si>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</si>
  <si>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</si>
  <si>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</si>
  <si>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</si>
  <si>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</si>
  <si>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</si>
  <si>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</si>
  <si>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</si>
  <si>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</si>
  <si>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</si>
  <si>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</si>
  <si>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</si>
  <si>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</si>
  <si>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</si>
  <si>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</si>
  <si>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</si>
  <si>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</si>
  <si>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</si>
  <si>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</si>
  <si>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</si>
  <si>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</si>
  <si>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</si>
  <si>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</si>
  <si>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</si>
  <si>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</si>
  <si>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</si>
  <si>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</si>
  <si>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</si>
  <si>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</si>
  <si>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</si>
  <si>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</si>
  <si>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</si>
  <si>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</si>
  <si>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</si>
  <si>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</si>
  <si>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</si>
  <si>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</si>
  <si>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</si>
  <si>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</si>
  <si>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</si>
  <si>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</si>
  <si>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</si>
  <si>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</si>
  <si>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</si>
  <si>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</si>
  <si>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</si>
  <si>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</si>
  <si>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</si>
  <si>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</si>
  <si>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</si>
  <si>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</si>
  <si>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</si>
  <si>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</si>
  <si>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</si>
  <si>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</si>
  <si>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</si>
  <si>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</si>
  <si>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</si>
  <si>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</si>
  <si>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</si>
  <si>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</si>
  <si>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</si>
  <si>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</si>
  <si>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</si>
  <si>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</si>
  <si>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</si>
  <si>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</si>
  <si>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</si>
  <si>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</si>
  <si>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</si>
  <si>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</si>
  <si>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</si>
  <si>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</si>
  <si>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</si>
  <si>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</si>
  <si>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</si>
  <si>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</si>
  <si>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</si>
  <si>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</si>
  <si>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</si>
  <si>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</si>
  <si>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</si>
  <si>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</si>
  <si>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</si>
  <si>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</si>
  <si>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</si>
  <si>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</si>
  <si>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</si>
  <si>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</si>
  <si>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</si>
  <si>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</si>
  <si>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</si>
  <si>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</si>
  <si>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</si>
  <si>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</si>
  <si>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</si>
  <si>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</si>
  <si>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</si>
  <si>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</si>
  <si>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</si>
  <si>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</si>
  <si>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</si>
  <si>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</si>
  <si>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</si>
  <si>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</si>
  <si>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</si>
  <si>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</si>
  <si>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</si>
  <si>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</si>
  <si>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</si>
  <si>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</si>
  <si>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</si>
  <si>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</si>
  <si>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</si>
  <si>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</si>
  <si>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</si>
  <si>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</si>
  <si>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</si>
  <si>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</si>
  <si>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</si>
  <si>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</si>
  <si>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</si>
  <si>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</si>
  <si>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</si>
  <si>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</si>
  <si>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</si>
  <si>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</si>
  <si>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</si>
  <si>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</si>
  <si>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</si>
  <si>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</si>
  <si>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</si>
  <si>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</si>
  <si>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</si>
  <si>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</si>
  <si>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</si>
  <si>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</si>
  <si>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</si>
  <si>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</si>
  <si>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</si>
  <si>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</si>
  <si>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</si>
  <si>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</si>
  <si>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</si>
  <si>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</si>
  <si>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</si>
  <si>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</si>
  <si>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</si>
  <si>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</si>
  <si>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</si>
  <si>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</si>
  <si>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</si>
  <si>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</si>
  <si>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</si>
  <si>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</si>
  <si>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</si>
  <si>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</si>
  <si>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</si>
  <si>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</si>
  <si>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</si>
  <si>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</si>
  <si>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</si>
  <si>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</si>
  <si>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</si>
  <si>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</si>
  <si>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</si>
  <si>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</si>
  <si>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</si>
  <si>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</si>
  <si>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</si>
  <si>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</si>
  <si>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</si>
  <si>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</si>
  <si>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</si>
  <si>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</si>
  <si>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</si>
  <si>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</si>
  <si>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</si>
  <si>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</si>
  <si>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</si>
  <si>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</si>
  <si>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</si>
  <si>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</si>
  <si>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</si>
  <si>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</si>
  <si>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</si>
  <si>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</si>
  <si>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</si>
  <si>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</si>
  <si>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</si>
  <si>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</si>
  <si>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</si>
  <si>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</si>
  <si>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</si>
  <si>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</si>
  <si>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</si>
  <si>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</si>
  <si>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</si>
  <si>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</si>
  <si>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</si>
  <si>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</si>
  <si>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</si>
  <si>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</si>
  <si>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</si>
  <si>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</si>
  <si>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</si>
  <si>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</si>
  <si>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</si>
  <si>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</si>
  <si>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</si>
  <si>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</si>
  <si>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</si>
  <si>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</si>
  <si>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</si>
  <si>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</si>
  <si>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</si>
  <si>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</si>
  <si>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</si>
  <si>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</si>
  <si>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</si>
  <si>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</si>
  <si>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</si>
  <si>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</si>
  <si>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</si>
  <si>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</si>
  <si>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</si>
  <si>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</si>
  <si>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</si>
  <si>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</si>
  <si>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</si>
  <si>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</si>
  <si>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</si>
  <si>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</si>
  <si>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</si>
  <si>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</si>
  <si>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</si>
  <si>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</si>
  <si>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</si>
  <si>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</si>
  <si>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</si>
  <si>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</si>
  <si>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</si>
  <si>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</si>
  <si>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</si>
  <si>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</si>
  <si>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</si>
  <si>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</si>
  <si>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</si>
  <si>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</si>
  <si>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</si>
  <si>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</si>
  <si>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</si>
  <si>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</si>
  <si>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</si>
  <si>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</si>
  <si>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</si>
  <si>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</si>
  <si>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</si>
  <si>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</si>
  <si>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</si>
  <si>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</si>
  <si>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</si>
  <si>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</si>
  <si>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</si>
  <si>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</si>
  <si>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</si>
  <si>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</si>
  <si>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</si>
  <si>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</si>
  <si>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</si>
  <si>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</si>
  <si>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</si>
  <si>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</si>
  <si>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</si>
  <si>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</si>
  <si>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</si>
  <si>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</si>
  <si>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</si>
  <si>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</si>
  <si>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</si>
  <si>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</si>
  <si>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</si>
  <si>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</si>
  <si>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</si>
  <si>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</si>
  <si>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</si>
  <si>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</si>
  <si>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</si>
  <si>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</si>
  <si>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</si>
  <si>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</si>
  <si>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</si>
  <si>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</si>
  <si>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</si>
  <si>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</si>
  <si>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</si>
  <si>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</si>
  <si>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</si>
  <si>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</si>
  <si>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</si>
  <si>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</si>
  <si>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</si>
  <si>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</si>
  <si>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</si>
  <si>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</si>
  <si>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</si>
  <si>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</si>
  <si>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</si>
  <si>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</si>
  <si>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</si>
  <si>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</si>
  <si>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</si>
  <si>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</si>
  <si>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</si>
  <si>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</si>
  <si>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</si>
  <si>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</si>
  <si>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</si>
  <si>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</si>
  <si>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</si>
  <si>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</si>
  <si>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</si>
  <si>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</si>
  <si>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</si>
  <si>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</si>
  <si>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</si>
  <si>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</si>
  <si>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</si>
  <si>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</si>
  <si>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</si>
  <si>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</si>
  <si>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</si>
  <si>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</si>
  <si>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</si>
  <si>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</si>
  <si>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</si>
  <si>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</si>
  <si>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</si>
  <si>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</si>
  <si>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</si>
  <si>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</si>
  <si>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</si>
  <si>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</si>
  <si>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</si>
  <si>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</si>
  <si>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</si>
  <si>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</si>
  <si>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</si>
  <si>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</si>
  <si>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</si>
  <si>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</si>
  <si>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</si>
  <si>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</si>
  <si>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</si>
  <si>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</si>
  <si>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</si>
  <si>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</si>
  <si>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</si>
  <si>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</si>
  <si>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</si>
  <si>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</si>
  <si>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</si>
  <si>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</si>
  <si>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</si>
  <si>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</si>
  <si>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</si>
  <si>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</si>
  <si>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</si>
  <si>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</si>
  <si>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</si>
  <si>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</si>
  <si>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</si>
  <si>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</si>
  <si>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</si>
  <si>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</si>
  <si>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</si>
  <si>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</si>
  <si>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</si>
  <si>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</si>
  <si>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</si>
  <si>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</si>
  <si>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</si>
  <si>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</si>
  <si>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</si>
  <si>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</si>
  <si>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</si>
  <si>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</si>
  <si>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</si>
  <si>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</si>
  <si>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</si>
  <si>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</si>
  <si>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</si>
  <si>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</si>
  <si>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</si>
  <si>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</si>
  <si>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</si>
  <si>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</si>
  <si>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</si>
  <si>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</si>
  <si>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</si>
  <si>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</si>
  <si>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</si>
  <si>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</si>
  <si>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</si>
  <si>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</si>
  <si>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</si>
  <si>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</si>
  <si>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</si>
  <si>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</si>
  <si>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</si>
  <si>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</si>
  <si>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</si>
  <si>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</si>
  <si>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</si>
  <si>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</si>
  <si>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</si>
  <si>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</si>
  <si>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</si>
  <si>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</si>
  <si>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</si>
  <si>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</si>
  <si>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</si>
  <si>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</si>
  <si>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</si>
  <si>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</si>
  <si>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</si>
  <si>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</si>
  <si>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</si>
  <si>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</si>
  <si>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</si>
  <si>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</si>
  <si>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</si>
  <si>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</si>
  <si>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</si>
  <si>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</si>
  <si>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</si>
  <si>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</si>
  <si>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</si>
  <si>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</si>
  <si>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</si>
  <si>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</si>
  <si>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</si>
  <si>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</si>
  <si>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</si>
  <si>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</si>
  <si>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</si>
  <si>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</si>
  <si>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</si>
  <si>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</si>
  <si>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</si>
  <si>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</si>
  <si>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</si>
  <si>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</si>
  <si>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</si>
  <si>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</si>
  <si>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</si>
  <si>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</si>
  <si>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</si>
  <si>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</si>
  <si>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</si>
  <si>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</si>
  <si>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</si>
  <si>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</si>
  <si>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</si>
  <si>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</si>
  <si>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</si>
  <si>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</si>
  <si>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</si>
  <si>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</si>
  <si>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</si>
  <si>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</si>
  <si>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</si>
  <si>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</si>
  <si>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</si>
  <si>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</si>
  <si>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</si>
  <si>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</si>
  <si>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</si>
  <si>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</si>
  <si>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</si>
  <si>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</si>
  <si>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</si>
  <si>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</si>
  <si>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</si>
  <si>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</si>
  <si>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</si>
  <si>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</si>
  <si>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</si>
  <si>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</si>
  <si>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</si>
  <si>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</si>
  <si>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</si>
  <si>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</si>
  <si>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</si>
  <si>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</si>
  <si>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</si>
  <si>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</si>
  <si>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</si>
  <si>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</si>
  <si>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</si>
  <si>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</si>
  <si>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</si>
  <si>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</si>
  <si>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</si>
  <si>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</si>
  <si>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</si>
  <si>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</si>
  <si>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</si>
  <si>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</si>
  <si>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</si>
  <si>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</si>
  <si>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</si>
  <si>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</si>
  <si>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</si>
  <si>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</si>
  <si>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</si>
  <si>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</si>
  <si>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</si>
  <si>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</si>
  <si>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</si>
  <si>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</si>
  <si>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</si>
  <si>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</si>
  <si>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</si>
  <si>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</si>
  <si>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</si>
  <si>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</si>
  <si>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</si>
  <si>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</si>
  <si>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</si>
  <si>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</si>
  <si>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</si>
  <si>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</si>
  <si>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</si>
  <si>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</si>
  <si>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</si>
  <si>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</si>
  <si>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</si>
  <si>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</si>
  <si>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</si>
  <si>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</si>
  <si>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</si>
  <si>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</si>
  <si>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</si>
  <si>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</si>
  <si>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</si>
  <si>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</si>
  <si>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</si>
  <si>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</si>
  <si>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</si>
  <si>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</si>
  <si>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</si>
  <si>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</si>
  <si>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</si>
  <si>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</si>
  <si>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</si>
  <si>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</si>
  <si>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</si>
  <si>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</si>
  <si>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</si>
  <si>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</si>
  <si>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</si>
  <si>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</si>
  <si>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</si>
  <si>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</si>
  <si>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</si>
  <si>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</si>
  <si>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</si>
  <si>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</si>
  <si>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</si>
  <si>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</si>
  <si>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</si>
  <si>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</si>
  <si>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</si>
  <si>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</si>
  <si>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</si>
  <si>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</si>
  <si>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</si>
  <si>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</si>
  <si>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</si>
  <si>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</si>
  <si>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</si>
  <si>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</si>
  <si>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</si>
  <si>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</si>
  <si>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</si>
  <si>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</si>
  <si>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</si>
  <si>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</si>
  <si>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</si>
  <si>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</si>
  <si>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</si>
  <si>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</si>
  <si>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</si>
  <si>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</si>
  <si>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</si>
  <si>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</si>
  <si>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</si>
  <si>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</si>
  <si>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</si>
  <si>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</si>
  <si>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</si>
  <si>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</si>
  <si>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</si>
  <si>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</si>
  <si>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</si>
  <si>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</si>
  <si>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</si>
  <si>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</si>
  <si>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</si>
  <si>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</si>
  <si>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</si>
  <si>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</si>
  <si>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</si>
  <si>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</si>
  <si>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</si>
  <si>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</si>
  <si>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</si>
  <si>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</si>
  <si>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</si>
  <si>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</si>
  <si>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</si>
  <si>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</si>
  <si>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</si>
  <si>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</si>
  <si>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</si>
  <si>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</si>
  <si>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</si>
  <si>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</si>
  <si>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</si>
  <si>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</si>
  <si>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</si>
  <si>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</si>
  <si>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</si>
  <si>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</si>
  <si>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</si>
  <si>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</si>
  <si>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</si>
  <si>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</si>
  <si>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</si>
  <si>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</si>
  <si>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</si>
  <si>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</si>
  <si>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</si>
  <si>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</si>
  <si>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</si>
  <si>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</si>
  <si>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</si>
  <si>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</si>
  <si>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</si>
  <si>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</si>
  <si>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</si>
  <si>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</si>
  <si>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</si>
  <si>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</si>
  <si>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</si>
  <si>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</si>
  <si>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</si>
  <si>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</si>
  <si>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</si>
  <si>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</si>
  <si>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</si>
  <si>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</si>
  <si>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</si>
  <si>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</si>
  <si>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</si>
  <si>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</si>
  <si>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</si>
  <si>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</si>
  <si>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</si>
  <si>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</si>
  <si>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</si>
  <si>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</si>
  <si>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</si>
  <si>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</si>
  <si>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</si>
  <si>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</si>
  <si>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</si>
  <si>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</si>
  <si>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</si>
  <si>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</si>
  <si>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</si>
  <si>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</si>
  <si>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</si>
  <si>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</si>
  <si>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</si>
  <si>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</si>
  <si>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</si>
  <si>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</si>
  <si>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</si>
  <si>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</si>
  <si>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</si>
  <si>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</si>
  <si>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</si>
  <si>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</si>
  <si>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</si>
  <si>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</si>
  <si>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</si>
  <si>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</si>
  <si>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</si>
  <si>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</si>
  <si>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</si>
  <si>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</si>
  <si>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</si>
  <si>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</si>
  <si>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</si>
  <si>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</si>
  <si>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</si>
  <si>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</si>
  <si>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</si>
  <si>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</si>
  <si>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</si>
  <si>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</si>
  <si>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</si>
  <si>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</si>
  <si>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</si>
  <si>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</si>
  <si>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</si>
  <si>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</si>
  <si>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</si>
  <si>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</si>
  <si>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</si>
  <si>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</si>
  <si>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</si>
  <si>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</si>
  <si>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</si>
  <si>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</si>
  <si>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</si>
  <si>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</si>
  <si>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</si>
  <si>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</si>
  <si>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</si>
  <si>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</si>
  <si>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</si>
  <si>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</si>
  <si>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</si>
  <si>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</si>
  <si>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</si>
  <si>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</si>
  <si>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</si>
  <si>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</si>
  <si>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</si>
  <si>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</si>
  <si>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</si>
  <si>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</si>
  <si>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</si>
  <si>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</si>
  <si>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</si>
  <si>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</si>
  <si>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</si>
  <si>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</si>
  <si>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</si>
  <si>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</si>
  <si>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</si>
  <si>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</si>
  <si>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</si>
  <si>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</si>
  <si>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</si>
  <si>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</si>
  <si>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</si>
  <si>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</si>
  <si>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</si>
  <si>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</si>
  <si>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</si>
  <si>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</si>
  <si>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</si>
  <si>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</si>
  <si>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</si>
  <si>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</si>
  <si>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</si>
  <si>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</si>
  <si>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</si>
  <si>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</si>
  <si>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</si>
  <si>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</si>
  <si>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</si>
  <si>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</si>
  <si>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</si>
  <si>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</si>
  <si>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</si>
  <si>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</si>
  <si>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</si>
  <si>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</si>
  <si>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</si>
  <si>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</si>
  <si>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</si>
  <si>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</si>
  <si>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</si>
  <si>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</si>
  <si>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</si>
  <si>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</si>
  <si>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</si>
  <si>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</si>
  <si>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</si>
  <si>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</si>
  <si>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</si>
  <si>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</si>
  <si>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</si>
  <si>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</si>
  <si>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</si>
  <si>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</si>
  <si>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</si>
  <si>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</si>
  <si>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</si>
  <si>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</si>
  <si>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</si>
  <si>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</si>
  <si>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</si>
  <si>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</si>
  <si>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</si>
  <si>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</si>
  <si>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</si>
  <si>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</si>
  <si>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</si>
  <si>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</si>
  <si>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</si>
  <si>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</si>
  <si>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</si>
  <si>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</si>
  <si>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</si>
  <si>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</si>
  <si>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</si>
  <si>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</si>
  <si>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</si>
  <si>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</si>
  <si>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</si>
  <si>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</si>
  <si>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</si>
  <si>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</si>
  <si>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</si>
  <si>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</si>
  <si>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</si>
  <si>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</si>
  <si>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</si>
  <si>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</si>
  <si>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</si>
  <si>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</si>
  <si>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</si>
  <si>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</si>
  <si>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</si>
  <si>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</si>
  <si>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</si>
  <si>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</si>
  <si>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</si>
  <si>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</si>
  <si>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</si>
  <si>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</si>
  <si>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</si>
  <si>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</si>
  <si>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</si>
  <si>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</si>
  <si>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</si>
  <si>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</si>
  <si>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</si>
  <si>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</si>
  <si>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</si>
  <si>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</si>
  <si>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</si>
  <si>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</si>
  <si>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</si>
  <si>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</si>
  <si>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</si>
  <si>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</si>
  <si>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</si>
  <si>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</si>
  <si>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</si>
  <si>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</si>
  <si>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</si>
  <si>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</si>
  <si>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</si>
  <si>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</si>
  <si>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</si>
  <si>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</si>
  <si>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</si>
  <si>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</si>
  <si>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</si>
  <si>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</si>
  <si>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</si>
  <si>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</si>
  <si>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</si>
  <si>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</si>
  <si>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</si>
  <si>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</si>
  <si>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</si>
  <si>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</si>
  <si>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</si>
  <si>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</si>
  <si>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</si>
  <si>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</si>
  <si>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</si>
  <si>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</si>
  <si>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</si>
  <si>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</si>
  <si>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</si>
  <si>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</si>
  <si>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</si>
  <si>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</si>
  <si>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</si>
  <si>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</si>
  <si>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</si>
  <si>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</si>
  <si>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</si>
  <si>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</si>
  <si>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</si>
  <si>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</si>
  <si>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</si>
  <si>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</si>
  <si>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</si>
  <si>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</si>
  <si>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</si>
  <si>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</si>
  <si>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</si>
  <si>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</si>
  <si>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</si>
  <si>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</si>
  <si>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</si>
  <si>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</si>
  <si>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</si>
  <si>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</si>
  <si>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</si>
  <si>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</si>
  <si>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</si>
  <si>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</si>
  <si>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</si>
  <si>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</si>
  <si>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</si>
  <si>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</si>
  <si>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</si>
  <si>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</si>
  <si>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</si>
  <si>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</si>
  <si>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</si>
  <si>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</si>
  <si>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</si>
  <si>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</si>
  <si>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</si>
  <si>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</si>
  <si>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</si>
  <si>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</si>
  <si>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</si>
  <si>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</si>
  <si>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</si>
  <si>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</si>
  <si>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</si>
  <si>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</si>
  <si>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</si>
  <si>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</si>
  <si>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</si>
  <si>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</si>
  <si>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</si>
  <si>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</si>
  <si>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</si>
  <si>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</si>
  <si>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</si>
  <si>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</si>
  <si>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</si>
  <si>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</si>
  <si>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</si>
  <si>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</si>
  <si>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</si>
  <si>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</si>
  <si>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</si>
  <si>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</si>
  <si>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</si>
  <si>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</si>
  <si>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</si>
  <si>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</si>
  <si>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</si>
  <si>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</si>
  <si>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</si>
  <si>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</si>
  <si>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</si>
  <si>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</si>
  <si>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</si>
  <si>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</si>
  <si>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</si>
  <si>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</si>
  <si>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</si>
  <si>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</si>
  <si>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</si>
  <si>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</si>
  <si>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</si>
  <si>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</si>
  <si>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</si>
  <si>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</si>
  <si>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</si>
  <si>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</si>
  <si>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</si>
  <si>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</si>
  <si>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</si>
  <si>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</si>
  <si>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</si>
  <si>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</si>
  <si>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</si>
  <si>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</si>
  <si>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</si>
  <si>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</si>
  <si>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</si>
  <si>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</si>
  <si>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</si>
  <si>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</si>
  <si>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</si>
  <si>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</si>
  <si>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</si>
  <si>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</si>
  <si>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</si>
  <si>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</si>
  <si>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</si>
  <si>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</si>
  <si>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</si>
  <si>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</si>
  <si>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</si>
  <si>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</si>
  <si>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</si>
  <si>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</si>
  <si>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</si>
  <si>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</si>
  <si>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</si>
  <si>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</si>
  <si>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</si>
  <si>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</si>
  <si>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</si>
  <si>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</si>
  <si>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</si>
  <si>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</si>
  <si>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</si>
  <si>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</si>
  <si>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</si>
  <si>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</si>
  <si>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</si>
  <si>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</si>
  <si>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</si>
  <si>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</si>
  <si>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</si>
  <si>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</si>
  <si>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</si>
  <si>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</si>
  <si>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</si>
  <si>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</si>
  <si>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</si>
  <si>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</si>
  <si>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</si>
  <si>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</si>
  <si>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</si>
  <si>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</si>
  <si>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</si>
  <si>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</si>
  <si>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</si>
  <si>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</si>
  <si>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</si>
  <si>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</si>
  <si>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</si>
  <si>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</si>
  <si>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</si>
  <si>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</si>
  <si>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</si>
  <si>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</si>
  <si>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</si>
  <si>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</si>
  <si>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</si>
  <si>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</si>
  <si>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</si>
  <si>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</si>
  <si>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</si>
  <si>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</si>
  <si>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</si>
  <si>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</si>
  <si>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</si>
  <si>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</si>
  <si>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</si>
  <si>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</si>
  <si>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</si>
  <si>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</si>
  <si>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</si>
  <si>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</si>
  <si>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</si>
  <si>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</si>
  <si>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</si>
  <si>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</si>
  <si>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</si>
  <si>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</si>
  <si>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</si>
  <si>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</si>
  <si>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</si>
  <si>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</si>
  <si>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</si>
  <si>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</si>
  <si>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</si>
  <si>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</si>
  <si>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</si>
  <si>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</si>
  <si>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</si>
  <si>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</si>
  <si>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</si>
  <si>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</si>
  <si>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</si>
  <si>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</si>
  <si>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</si>
  <si>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</si>
  <si>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</si>
  <si>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</si>
  <si>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</si>
  <si>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</si>
  <si>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</si>
  <si>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</si>
  <si>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</si>
  <si>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</si>
  <si>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</si>
  <si>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</si>
  <si>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</si>
  <si>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</si>
  <si>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</si>
  <si>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</si>
  <si>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</si>
  <si>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</si>
  <si>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</si>
  <si>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</si>
  <si>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</si>
  <si>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</si>
  <si>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</si>
  <si>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</si>
  <si>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</si>
  <si>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</si>
  <si>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</si>
  <si>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</si>
  <si>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</si>
  <si>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</si>
  <si>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</si>
  <si>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</si>
  <si>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</si>
  <si>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</si>
  <si>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</si>
  <si>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</si>
  <si>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</si>
  <si>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</si>
  <si>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</si>
  <si>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</si>
  <si>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</si>
  <si>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</si>
  <si>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</si>
  <si>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</si>
  <si>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</si>
  <si>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</si>
  <si>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</si>
  <si>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</si>
  <si>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</si>
  <si>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</si>
  <si>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</si>
  <si>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</si>
  <si>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</si>
  <si>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</si>
  <si>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</si>
  <si>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</si>
  <si>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</si>
  <si>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</si>
  <si>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</si>
  <si>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</si>
  <si>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</si>
  <si>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</si>
  <si>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</si>
  <si>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</si>
  <si>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</si>
  <si>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</si>
  <si>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</si>
  <si>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</si>
  <si>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</si>
  <si>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</si>
  <si>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</si>
  <si>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</si>
  <si>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</si>
  <si>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</si>
  <si>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</si>
  <si>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</si>
  <si>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</si>
  <si>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</si>
  <si>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</si>
  <si>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</si>
  <si>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</si>
  <si>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</si>
  <si>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</si>
  <si>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</si>
  <si>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</si>
  <si>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</si>
  <si>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</si>
  <si>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</si>
  <si>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</si>
  <si>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</si>
  <si>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</si>
  <si>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</si>
  <si>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</si>
  <si>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</si>
  <si>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</si>
  <si>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</si>
  <si>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</si>
  <si>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</si>
  <si>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</si>
  <si>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</si>
  <si>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</si>
  <si>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</si>
  <si>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</si>
  <si>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</si>
  <si>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</si>
  <si>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</si>
  <si>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</si>
  <si>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</si>
  <si>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</si>
  <si>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</si>
  <si>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</si>
  <si>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</si>
  <si>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</si>
  <si>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</si>
  <si>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</si>
  <si>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</si>
  <si>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</si>
  <si>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</si>
  <si>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</si>
  <si>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</si>
  <si>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</si>
  <si>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</si>
  <si>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</si>
  <si>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</si>
  <si>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</si>
  <si>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</si>
  <si>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</si>
  <si>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</si>
  <si>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</si>
  <si>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</si>
  <si>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</si>
  <si>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</si>
  <si>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</si>
  <si>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</si>
  <si>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</si>
  <si>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</si>
  <si>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</si>
  <si>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</si>
  <si>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</si>
  <si>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</si>
  <si>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</si>
  <si>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</si>
  <si>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</si>
  <si>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</si>
  <si>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</si>
  <si>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</si>
  <si>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</si>
  <si>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</si>
  <si>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</si>
  <si>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</si>
  <si>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</si>
  <si>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</si>
  <si>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</si>
  <si>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</si>
  <si>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</si>
  <si>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</si>
  <si>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</si>
  <si>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</si>
  <si>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</si>
  <si>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</si>
  <si>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</si>
  <si>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</si>
  <si>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</si>
  <si>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</si>
  <si>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</si>
  <si>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</si>
  <si>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</si>
  <si>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</si>
  <si>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</si>
  <si>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</si>
  <si>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</si>
  <si>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</si>
  <si>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</si>
  <si>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</si>
  <si>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</si>
  <si>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</si>
  <si>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</si>
  <si>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</si>
  <si>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</si>
  <si>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</si>
  <si>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</si>
  <si>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</si>
  <si>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</si>
  <si>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</si>
  <si>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</si>
  <si>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</si>
  <si>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</si>
  <si>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</si>
  <si>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</si>
  <si>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</si>
  <si>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</si>
  <si>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</si>
  <si>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</si>
  <si>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</si>
  <si>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</si>
  <si>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</si>
  <si>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</si>
  <si>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</si>
  <si>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</si>
  <si>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</si>
  <si>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</si>
  <si>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</si>
  <si>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</si>
  <si>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</si>
  <si>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</si>
  <si>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</si>
  <si>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</si>
  <si>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</si>
  <si>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</si>
  <si>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</si>
  <si>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</si>
  <si>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</si>
  <si>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</si>
  <si>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</si>
  <si>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</si>
  <si>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</si>
  <si>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</si>
  <si>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</si>
  <si>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</si>
  <si>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</si>
  <si>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</si>
  <si>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</si>
  <si>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</si>
  <si>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</si>
  <si>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</si>
  <si>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</si>
  <si>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</si>
  <si>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</si>
  <si>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</si>
  <si>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</si>
  <si>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</si>
  <si>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</si>
  <si>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</si>
  <si>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</si>
  <si>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</si>
  <si>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</si>
  <si>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</si>
  <si>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</si>
  <si>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</si>
  <si>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</si>
  <si>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</si>
  <si>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</si>
  <si>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</si>
  <si>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</si>
  <si>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</si>
  <si>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</si>
  <si>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</si>
  <si>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</si>
  <si>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</si>
  <si>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</si>
  <si>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</si>
  <si>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</si>
  <si>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</si>
  <si>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</si>
  <si>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</si>
  <si>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</si>
  <si>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</si>
  <si>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</si>
  <si>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</si>
  <si>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</si>
  <si>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</si>
  <si>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</si>
  <si>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</si>
  <si>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</si>
  <si>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</si>
  <si>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</si>
  <si>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</si>
  <si>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</si>
  <si>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</si>
  <si>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</si>
  <si>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</si>
  <si>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</si>
  <si>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</si>
  <si>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</si>
  <si>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</si>
  <si>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</si>
  <si>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</si>
  <si>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</si>
  <si>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</si>
  <si>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</si>
  <si>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</si>
  <si>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</si>
  <si>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</si>
  <si>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</si>
  <si>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</si>
  <si>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</si>
  <si>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</si>
  <si>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</si>
  <si>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</si>
  <si>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</si>
  <si>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</si>
  <si>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</si>
  <si>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</si>
  <si>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</si>
  <si>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</si>
  <si>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</si>
  <si>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</si>
  <si>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</si>
  <si>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</si>
  <si>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</si>
  <si>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</si>
  <si>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</si>
  <si>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</si>
  <si>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</si>
  <si>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</si>
  <si>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</si>
  <si>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</si>
  <si>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</si>
  <si>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</si>
  <si>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</si>
  <si>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</si>
  <si>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</si>
  <si>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</si>
  <si>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</si>
  <si>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</si>
  <si>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</si>
  <si>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</si>
  <si>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</si>
  <si>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</si>
  <si>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</si>
  <si>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</si>
  <si>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</si>
  <si>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</si>
  <si>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</si>
  <si>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</si>
  <si>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</si>
  <si>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</si>
  <si>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</si>
  <si>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</si>
  <si>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</si>
  <si>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</si>
  <si>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</si>
  <si>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</si>
  <si>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</si>
  <si>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</si>
  <si>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</si>
  <si>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</si>
  <si>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</si>
  <si>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</si>
  <si>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</si>
  <si>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</si>
  <si>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</si>
  <si>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</si>
  <si>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</si>
  <si>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</si>
  <si>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</si>
  <si>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</si>
  <si>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</si>
  <si>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</si>
  <si>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</si>
  <si>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</si>
  <si>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</si>
  <si>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</si>
  <si>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</si>
  <si>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</si>
  <si>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</si>
  <si>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</si>
  <si>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</si>
  <si>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</si>
  <si>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</si>
  <si>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</si>
  <si>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</si>
  <si>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</si>
  <si>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</si>
  <si>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</si>
  <si>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</si>
  <si>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</si>
  <si>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</si>
  <si>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</si>
  <si>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</si>
  <si>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</si>
  <si>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</si>
  <si>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</si>
  <si>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</si>
  <si>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</si>
  <si>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</si>
  <si>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</si>
  <si>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</si>
  <si>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</si>
  <si>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</si>
  <si>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</si>
  <si>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</si>
  <si>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</si>
  <si>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</si>
  <si>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</si>
  <si>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</si>
  <si>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</si>
  <si>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</si>
  <si>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</si>
  <si>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</si>
  <si>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</si>
  <si>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</si>
  <si>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</si>
  <si>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</si>
  <si>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</si>
  <si>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</si>
  <si>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</si>
  <si>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</si>
  <si>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</si>
  <si>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</si>
  <si>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</si>
  <si>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</si>
  <si>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</si>
  <si>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</si>
  <si>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</si>
  <si>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</si>
  <si>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</si>
  <si>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</si>
  <si>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</si>
  <si>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</si>
  <si>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</si>
  <si>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</si>
  <si>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</si>
  <si>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</si>
  <si>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</si>
  <si>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</si>
  <si>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</si>
  <si>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</si>
  <si>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</si>
  <si>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</si>
  <si>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</si>
  <si>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</si>
  <si>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</si>
  <si>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</si>
  <si>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</si>
  <si>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</si>
  <si>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</si>
  <si>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</si>
  <si>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</si>
  <si>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</si>
  <si>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</si>
  <si>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</si>
  <si>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</si>
  <si>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</si>
  <si>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</si>
  <si>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</si>
  <si>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</si>
  <si>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</si>
  <si>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</si>
  <si>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</si>
  <si>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</si>
  <si>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</si>
  <si>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</si>
  <si>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</si>
  <si>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</si>
  <si>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</si>
  <si>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</si>
  <si>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</si>
  <si>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</si>
  <si>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</si>
  <si>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</si>
  <si>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</si>
  <si>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</si>
  <si>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</si>
  <si>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</si>
  <si>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</si>
  <si>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</si>
  <si>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</si>
  <si>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</si>
  <si>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</si>
  <si>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</si>
  <si>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</si>
  <si>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</si>
  <si>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</si>
  <si>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</si>
  <si>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</si>
  <si>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</si>
  <si>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</si>
  <si>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</si>
  <si>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</si>
  <si>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</si>
  <si>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</si>
  <si>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</si>
  <si>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</si>
  <si>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</si>
  <si>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</si>
  <si>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</si>
  <si>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</si>
  <si>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</si>
  <si>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</si>
  <si>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</si>
  <si>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</si>
  <si>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</si>
  <si>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</si>
  <si>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</si>
  <si>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</si>
  <si>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</si>
  <si>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</si>
  <si>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</si>
  <si>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</si>
  <si>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</si>
  <si>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</si>
  <si>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</si>
  <si>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</si>
  <si>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</si>
  <si>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</si>
  <si>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</si>
  <si>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</si>
  <si>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</si>
  <si>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</si>
  <si>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</si>
  <si>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</si>
  <si>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</si>
  <si>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</si>
  <si>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</si>
  <si>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</si>
  <si>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</si>
  <si>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</si>
  <si>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</si>
  <si>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</si>
  <si>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</si>
  <si>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</si>
  <si>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</si>
  <si>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</si>
  <si>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</si>
  <si>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</si>
  <si>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</si>
  <si>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</si>
  <si>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</si>
  <si>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</si>
  <si>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</si>
  <si>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</si>
  <si>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</si>
  <si>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</si>
  <si>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</si>
  <si>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</si>
  <si>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</si>
  <si>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</si>
  <si>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</si>
  <si>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</si>
  <si>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</si>
  <si>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</si>
  <si>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</si>
  <si>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</si>
  <si>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</si>
  <si>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</si>
  <si>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</si>
  <si>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</si>
  <si>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</si>
  <si>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</si>
  <si>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</si>
  <si>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</si>
  <si>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</si>
  <si>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</si>
  <si>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</si>
  <si>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</si>
  <si>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</si>
  <si>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</si>
  <si>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</si>
  <si>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</si>
  <si>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</si>
  <si>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</si>
  <si>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</si>
  <si>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</si>
  <si>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</si>
  <si>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</si>
  <si>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</si>
  <si>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</si>
  <si>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</si>
  <si>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</si>
  <si>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</si>
  <si>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</si>
  <si>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</si>
  <si>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</si>
  <si>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</si>
  <si>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</si>
  <si>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</si>
  <si>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</si>
  <si>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</si>
  <si>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</si>
  <si>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</si>
  <si>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</si>
  <si>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</si>
  <si>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</si>
  <si>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</si>
  <si>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</si>
  <si>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</si>
  <si>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</si>
  <si>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</si>
  <si>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</si>
  <si>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</si>
  <si>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</si>
  <si>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</si>
  <si>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</si>
  <si>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</si>
  <si>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</si>
  <si>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</si>
  <si>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</si>
  <si>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</si>
  <si>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</si>
  <si>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</si>
  <si>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</si>
  <si>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</si>
  <si>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</si>
  <si>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</si>
  <si>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</si>
  <si>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</si>
  <si>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</si>
  <si>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</si>
  <si>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</si>
  <si>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</si>
  <si>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</si>
  <si>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</si>
  <si>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</si>
  <si>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</si>
  <si>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</si>
  <si>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</si>
  <si>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</si>
  <si>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</si>
  <si>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</si>
  <si>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</si>
  <si>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</si>
  <si>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</si>
  <si>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</si>
  <si>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</si>
  <si>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</si>
  <si>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</si>
  <si>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</si>
  <si>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</si>
  <si>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</si>
  <si>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</si>
  <si>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</si>
  <si>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</si>
  <si>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</si>
  <si>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</si>
  <si>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</si>
  <si>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</si>
  <si>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</si>
  <si>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</si>
  <si>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</si>
  <si>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</si>
  <si>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</si>
  <si>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</si>
  <si>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</si>
  <si>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</si>
  <si>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</si>
  <si>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</si>
  <si>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</si>
  <si>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</si>
  <si>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</si>
  <si>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</si>
  <si>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</si>
  <si>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</si>
  <si>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</si>
  <si>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</si>
  <si>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</si>
  <si>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</si>
  <si>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</si>
  <si>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</si>
  <si>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</si>
  <si>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</si>
  <si>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</si>
  <si>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</si>
  <si>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</si>
  <si>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</si>
  <si>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</si>
  <si>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</si>
  <si>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</si>
  <si>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</si>
  <si>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</si>
  <si>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</si>
  <si>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</si>
  <si>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</si>
  <si>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</si>
  <si>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</si>
  <si>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</si>
  <si>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</si>
  <si>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</si>
  <si>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</si>
  <si>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</si>
  <si>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</si>
  <si>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</si>
  <si>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</si>
  <si>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</si>
  <si>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</si>
  <si>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</si>
  <si>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</si>
  <si>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</si>
  <si>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</si>
  <si>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</si>
  <si>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</si>
  <si>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</si>
  <si>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</si>
  <si>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</si>
  <si>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</si>
  <si>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</si>
  <si>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</si>
  <si>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</si>
  <si>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</si>
  <si>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</si>
  <si>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</si>
  <si>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</si>
  <si>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</si>
  <si>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</si>
  <si>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</si>
  <si>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</si>
  <si>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</si>
  <si>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</si>
  <si>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</si>
  <si>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</si>
  <si>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</si>
  <si>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</si>
  <si>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</si>
  <si>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</si>
  <si>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</si>
  <si>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</si>
  <si>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</si>
  <si>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</si>
  <si>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</si>
  <si>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</si>
  <si>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</si>
  <si>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</si>
  <si>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</si>
  <si>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</si>
  <si>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</si>
  <si>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</si>
  <si>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</si>
  <si>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</si>
  <si>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</si>
  <si>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</si>
  <si>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</si>
  <si>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</si>
  <si>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</si>
  <si>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</si>
  <si>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</si>
  <si>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</si>
  <si>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</si>
  <si>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</si>
  <si>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</si>
  <si>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</si>
  <si>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</si>
  <si>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</si>
  <si>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</si>
  <si>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</si>
  <si>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</si>
  <si>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</si>
  <si>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</si>
  <si>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</si>
  <si>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</si>
  <si>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</si>
  <si>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</si>
  <si>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</si>
  <si>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</si>
  <si>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</si>
  <si>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</si>
  <si>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</si>
  <si>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</si>
  <si>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</si>
  <si>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</si>
  <si>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</si>
  <si>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</si>
  <si>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</si>
  <si>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</si>
  <si>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</si>
  <si>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</si>
  <si>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</si>
  <si>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</si>
  <si>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</si>
  <si>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</si>
  <si>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</si>
  <si>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</si>
  <si>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</si>
  <si>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</si>
  <si>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</si>
  <si>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</si>
  <si>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</si>
  <si>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</si>
  <si>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</si>
  <si>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</si>
  <si>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</si>
  <si>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</si>
  <si>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</si>
  <si>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</si>
  <si>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</si>
  <si>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</si>
  <si>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</si>
  <si>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</si>
  <si>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</si>
  <si>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</si>
  <si>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</si>
  <si>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</si>
  <si>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</si>
  <si>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</si>
  <si>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</si>
  <si>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</si>
  <si>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</si>
  <si>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</si>
  <si>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</si>
  <si>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</si>
  <si>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</si>
  <si>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</si>
  <si>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</si>
  <si>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</si>
  <si>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</si>
  <si>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</si>
  <si>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</si>
  <si>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</si>
  <si>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</si>
  <si>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</si>
  <si>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</si>
  <si>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</si>
  <si>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</si>
  <si>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</si>
  <si>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</si>
  <si>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</si>
  <si>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</si>
  <si>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</si>
  <si>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</si>
  <si>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</si>
  <si>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</si>
  <si>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</si>
  <si>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</si>
  <si>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</si>
  <si>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</si>
  <si>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</si>
  <si>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</si>
  <si>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</si>
  <si>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</si>
  <si>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</si>
  <si>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</si>
  <si>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</si>
  <si>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</si>
  <si>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</si>
  <si>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</si>
  <si>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</si>
  <si>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</si>
  <si>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</si>
  <si>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</si>
  <si>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</si>
  <si>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</si>
  <si>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</si>
  <si>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</si>
  <si>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</si>
  <si>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</si>
  <si>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</si>
  <si>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</si>
  <si>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</si>
  <si>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</si>
  <si>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</si>
  <si>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</si>
  <si>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</si>
  <si>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</si>
  <si>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</si>
  <si>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</si>
  <si>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</si>
  <si>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</si>
  <si>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</si>
  <si>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</si>
  <si>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</si>
  <si>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</si>
  <si>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</si>
  <si>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</si>
  <si>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</si>
  <si>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</si>
  <si>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</si>
  <si>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</si>
  <si>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</si>
  <si>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</si>
  <si>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</si>
  <si>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</si>
  <si>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</si>
  <si>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</si>
  <si>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</si>
  <si>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</si>
  <si>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</si>
  <si>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</si>
  <si>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</si>
  <si>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</si>
  <si>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</si>
  <si>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</si>
  <si>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</si>
  <si>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</si>
  <si>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</si>
  <si>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</si>
  <si>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</si>
  <si>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</si>
  <si>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</si>
  <si>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</si>
  <si>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</si>
  <si>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</si>
  <si>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</si>
  <si>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</si>
  <si>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</si>
  <si>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</si>
  <si>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</si>
  <si>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</si>
  <si>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</si>
  <si>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</si>
  <si>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</si>
  <si>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</si>
  <si>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</si>
  <si>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</si>
  <si>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</si>
  <si>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</si>
  <si>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</si>
  <si>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</si>
  <si>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</si>
  <si>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</si>
  <si>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</si>
  <si>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</si>
  <si>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</si>
  <si>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</si>
  <si>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</si>
  <si>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</si>
  <si>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</si>
  <si>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</si>
  <si>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</si>
  <si>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</si>
  <si>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</si>
  <si>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</si>
  <si>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</si>
  <si>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</si>
  <si>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</si>
  <si>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</si>
  <si>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</si>
  <si>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</si>
  <si>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</si>
  <si>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</si>
  <si>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</si>
  <si>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</si>
  <si>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</si>
  <si>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</si>
  <si>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</si>
  <si>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</si>
  <si>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</si>
  <si>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</si>
  <si>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</si>
  <si>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</si>
  <si>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</si>
  <si>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</si>
  <si>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</si>
  <si>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</si>
  <si>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</si>
  <si>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</si>
  <si>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</si>
  <si>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</si>
  <si>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</si>
  <si>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</si>
  <si>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</si>
  <si>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</si>
  <si>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</si>
  <si>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</si>
  <si>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</si>
  <si>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</si>
  <si>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</si>
  <si>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</si>
  <si>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</si>
  <si>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</si>
  <si>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</si>
  <si>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</si>
  <si>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</si>
  <si>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</si>
  <si>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</si>
  <si>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</si>
  <si>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</si>
  <si>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</si>
  <si>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</si>
  <si>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</si>
  <si>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</si>
  <si>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</si>
  <si>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</si>
  <si>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</si>
  <si>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</si>
  <si>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</si>
  <si>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</si>
  <si>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</si>
  <si>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</si>
  <si>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</si>
  <si>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</si>
  <si>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</si>
  <si>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</si>
  <si>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</si>
  <si>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</si>
  <si>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</si>
  <si>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</si>
  <si>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</si>
  <si>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</si>
  <si>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</si>
  <si>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</si>
  <si>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</si>
  <si>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</si>
  <si>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</si>
  <si>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</si>
  <si>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</si>
  <si>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</si>
  <si>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</si>
  <si>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</si>
  <si>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</si>
  <si>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</si>
  <si>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</si>
  <si>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</si>
  <si>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</si>
  <si>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</si>
  <si>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</si>
  <si>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</si>
  <si>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</si>
  <si>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</si>
  <si>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</si>
  <si>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</si>
  <si>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</si>
  <si>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</si>
  <si>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</si>
  <si>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</si>
  <si>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</si>
  <si>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</si>
  <si>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</si>
  <si>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</si>
  <si>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</si>
  <si>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</si>
  <si>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</si>
  <si>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</si>
  <si>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</si>
  <si>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</si>
  <si>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</si>
  <si>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</si>
  <si>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</si>
  <si>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</si>
  <si>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</si>
  <si>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</si>
  <si>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</si>
  <si>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</si>
  <si>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</si>
  <si>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</si>
  <si>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</si>
  <si>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</si>
  <si>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</si>
  <si>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</si>
  <si>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</si>
  <si>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</si>
  <si>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</si>
  <si>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</si>
  <si>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</si>
  <si>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</si>
  <si>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</si>
  <si>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</si>
  <si>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</si>
  <si>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</si>
  <si>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</si>
  <si>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</si>
  <si>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</si>
  <si>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</si>
  <si>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</si>
  <si>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</si>
  <si>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</si>
  <si>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</si>
  <si>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</si>
  <si>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</si>
  <si>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</si>
  <si>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</si>
  <si>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</si>
  <si>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</si>
  <si>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</si>
  <si>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</si>
  <si>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</si>
  <si>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</si>
  <si>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</si>
  <si>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</si>
  <si>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</si>
  <si>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</si>
  <si>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</si>
  <si>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</si>
  <si>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</si>
  <si>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</si>
  <si>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</si>
  <si>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</si>
  <si>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</si>
  <si>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</si>
  <si>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</si>
  <si>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</si>
  <si>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</si>
  <si>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</si>
  <si>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</si>
  <si>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</si>
  <si>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</si>
  <si>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</si>
  <si>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</si>
  <si>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</si>
  <si>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</si>
  <si>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</si>
  <si>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</si>
  <si>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</si>
  <si>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</si>
  <si>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</si>
  <si>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</si>
  <si>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</si>
  <si>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</si>
  <si>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</si>
  <si>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</si>
  <si>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</si>
  <si>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</si>
  <si>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</si>
  <si>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</si>
  <si>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</si>
  <si>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</si>
  <si>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</si>
  <si>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</si>
  <si>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</si>
  <si>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</si>
  <si>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</si>
  <si>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</si>
  <si>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</si>
  <si>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</si>
  <si>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</si>
  <si>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</si>
  <si>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</si>
  <si>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</si>
  <si>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</si>
  <si>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</si>
  <si>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</si>
  <si>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</si>
  <si>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</si>
  <si>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</si>
  <si>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</si>
  <si>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</si>
  <si>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</si>
  <si>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</si>
  <si>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</si>
  <si>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</si>
  <si>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</si>
  <si>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</si>
  <si>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</si>
  <si>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</si>
  <si>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</si>
  <si>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</si>
  <si>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</si>
  <si>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</si>
  <si>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</si>
  <si>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</si>
  <si>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</si>
  <si>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</si>
  <si>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</si>
  <si>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</si>
  <si>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</si>
  <si>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</si>
  <si>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</si>
  <si>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</si>
  <si>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</si>
  <si>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</si>
  <si>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</si>
  <si>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</si>
  <si>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</si>
  <si>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</si>
  <si>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</si>
  <si>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</si>
  <si>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</si>
  <si>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</si>
  <si>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</si>
  <si>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</si>
  <si>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</si>
  <si>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</si>
  <si>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</si>
  <si>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</si>
  <si>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</si>
  <si>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</si>
  <si>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</si>
  <si>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</si>
  <si>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</si>
  <si>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</si>
  <si>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</si>
  <si>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</si>
  <si>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</si>
  <si>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</si>
  <si>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</si>
  <si>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</si>
  <si>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</si>
  <si>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</si>
  <si>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</si>
  <si>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</si>
  <si>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</si>
  <si>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</si>
  <si>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</si>
  <si>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</si>
  <si>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</si>
  <si>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</si>
  <si>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</si>
  <si>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</si>
  <si>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</si>
  <si>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</si>
  <si>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</si>
  <si>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</si>
  <si>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</si>
  <si>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</si>
  <si>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</si>
  <si>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</si>
  <si>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</si>
  <si>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</si>
  <si>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</si>
  <si>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</si>
  <si>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</si>
  <si>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</si>
  <si>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</si>
  <si>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</si>
  <si>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</si>
  <si>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</si>
  <si>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</si>
  <si>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</si>
  <si>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</si>
  <si>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</si>
  <si>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</si>
  <si>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</si>
  <si>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</si>
  <si>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</si>
  <si>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</si>
  <si>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</si>
  <si>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</si>
  <si>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</si>
  <si>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</si>
  <si>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</si>
  <si>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</si>
  <si>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</si>
  <si>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</si>
  <si>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</si>
  <si>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</si>
  <si>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</si>
  <si>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</si>
  <si>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</si>
  <si>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</si>
  <si>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</si>
  <si>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</si>
  <si>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</si>
  <si>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</si>
  <si>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</si>
  <si>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</si>
  <si>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</si>
  <si>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</si>
  <si>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</si>
  <si>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</si>
  <si>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</si>
  <si>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</si>
  <si>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</si>
  <si>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</si>
  <si>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</si>
  <si>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</si>
  <si>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</si>
  <si>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</si>
  <si>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</si>
  <si>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</si>
  <si>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</si>
  <si>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</si>
  <si>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</si>
  <si>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</si>
  <si>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</si>
  <si>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</si>
  <si>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</si>
  <si>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</si>
  <si>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</si>
  <si>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</si>
  <si>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</si>
  <si>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</si>
  <si>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</si>
  <si>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</si>
  <si>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</si>
  <si>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</si>
  <si>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</si>
  <si>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</si>
  <si>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</si>
  <si>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</si>
  <si>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</si>
  <si>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</si>
  <si>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</si>
  <si>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</si>
  <si>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</si>
  <si>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</si>
  <si>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</si>
  <si>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</si>
  <si>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</si>
  <si>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</si>
  <si>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</si>
  <si>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</si>
  <si>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</si>
  <si>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</si>
  <si>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</si>
  <si>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</si>
  <si>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</si>
  <si>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</si>
  <si>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</si>
  <si>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</si>
  <si>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</si>
  <si>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</si>
  <si>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</si>
  <si>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</si>
  <si>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</si>
  <si>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</si>
  <si>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</si>
  <si>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</si>
  <si>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</si>
  <si>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</si>
  <si>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</si>
  <si>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</si>
  <si>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</si>
  <si>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</si>
  <si>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</si>
  <si>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</si>
  <si>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</si>
  <si>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</si>
  <si>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</si>
  <si>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</si>
  <si>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</si>
  <si>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</si>
  <si>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</si>
  <si>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</si>
  <si>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</si>
  <si>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</si>
  <si>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</si>
  <si>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</si>
  <si>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</si>
  <si>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</si>
  <si>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</si>
  <si>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</si>
  <si>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</si>
  <si>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</si>
  <si>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</si>
  <si>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</si>
  <si>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</si>
  <si>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</si>
  <si>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</si>
  <si>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</si>
  <si>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</si>
  <si>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</si>
  <si>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</si>
  <si>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</si>
  <si>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</si>
  <si>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</si>
  <si>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</si>
  <si>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</si>
  <si>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</si>
  <si>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</si>
  <si>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</si>
  <si>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</si>
  <si>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</si>
  <si>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</si>
  <si>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</si>
  <si>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</si>
  <si>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</si>
  <si>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</si>
  <si>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</si>
  <si>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</si>
  <si>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</si>
  <si>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</si>
  <si>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</si>
  <si>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</si>
  <si>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</si>
  <si>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</si>
  <si>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</si>
  <si>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</si>
  <si>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</si>
  <si>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</si>
  <si>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</si>
  <si>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</si>
  <si>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</si>
  <si>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</si>
  <si>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</si>
  <si>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</si>
  <si>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</si>
  <si>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</si>
  <si>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</si>
  <si>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</si>
  <si>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</si>
  <si>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</si>
  <si>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</si>
  <si>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</si>
  <si>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</si>
  <si>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</si>
  <si>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</si>
  <si>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</si>
  <si>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</si>
  <si>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</si>
  <si>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</si>
  <si>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</si>
  <si>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</si>
  <si>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</si>
  <si>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</si>
  <si>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</si>
  <si>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</si>
  <si>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</si>
  <si>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</si>
  <si>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</si>
  <si>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</si>
  <si>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</si>
  <si>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</si>
  <si>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</si>
  <si>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</si>
  <si>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</si>
  <si>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</si>
  <si>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</si>
  <si>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</si>
  <si>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</si>
  <si>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</si>
  <si>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</si>
  <si>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</si>
  <si>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</si>
  <si>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</si>
  <si>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</si>
  <si>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</si>
  <si>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</si>
  <si>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</si>
  <si>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</si>
  <si>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</si>
  <si>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</si>
  <si>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</si>
  <si>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</si>
  <si>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</si>
  <si>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</si>
  <si>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</si>
  <si>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</si>
  <si>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</si>
  <si>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</si>
  <si>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</si>
  <si>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</si>
  <si>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</si>
  <si>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</si>
  <si>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</si>
  <si>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</si>
  <si>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</si>
  <si>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</si>
  <si>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</si>
  <si>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</si>
  <si>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</si>
  <si>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</si>
  <si>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</si>
  <si>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</si>
  <si>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</si>
  <si>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</si>
  <si>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</si>
  <si>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</si>
  <si>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</si>
  <si>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</si>
  <si>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</si>
  <si>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</si>
  <si>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</si>
  <si>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</si>
  <si>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</si>
  <si>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</si>
  <si>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</si>
  <si>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</si>
  <si>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</si>
  <si>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</si>
  <si>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</si>
  <si>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</si>
  <si>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</si>
  <si>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</si>
  <si>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</si>
  <si>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</si>
  <si>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</si>
  <si>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</si>
  <si>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</si>
  <si>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</si>
  <si>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</si>
  <si>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</si>
  <si>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</si>
  <si>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</si>
  <si>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</si>
  <si>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</si>
  <si>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</si>
  <si>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</si>
  <si>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</si>
  <si>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</si>
  <si>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</si>
  <si>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</si>
  <si>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</si>
  <si>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</si>
  <si>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</si>
  <si>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</si>
  <si>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</si>
  <si>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</si>
  <si>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</si>
  <si>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</si>
  <si>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</si>
  <si>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</si>
  <si>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</si>
  <si>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</si>
  <si>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</si>
  <si>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</si>
  <si>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</si>
  <si>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</si>
  <si>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</si>
  <si>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</si>
  <si>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</si>
  <si>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</si>
  <si>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</si>
  <si>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</si>
  <si>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</si>
  <si>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</si>
  <si>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</si>
  <si>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</si>
  <si>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</si>
  <si>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</si>
  <si>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</si>
  <si>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</si>
  <si>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</si>
  <si>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</si>
  <si>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</si>
  <si>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</si>
  <si>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</si>
  <si>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</si>
  <si>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</si>
  <si>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</si>
  <si>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</si>
  <si>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</si>
  <si>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</si>
  <si>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</si>
  <si>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</si>
  <si>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</si>
  <si>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</si>
  <si>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</si>
  <si>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</si>
  <si>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</si>
  <si>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</si>
  <si>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</si>
  <si>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</si>
  <si>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</si>
  <si>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</si>
  <si>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</si>
  <si>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</si>
  <si>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</si>
  <si>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</si>
  <si>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</si>
  <si>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</si>
  <si>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</si>
  <si>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</si>
  <si>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</si>
  <si>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</si>
  <si>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</si>
  <si>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</si>
  <si>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</si>
  <si>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</si>
  <si>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</si>
  <si>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</si>
  <si>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</si>
  <si>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</si>
  <si>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</si>
  <si>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</si>
  <si>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</si>
  <si>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</si>
  <si>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</si>
  <si>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</si>
  <si>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</si>
  <si>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</si>
  <si>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</si>
  <si>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</si>
  <si>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</si>
  <si>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</si>
  <si>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</si>
  <si>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</si>
  <si>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</si>
  <si>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</si>
  <si>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</si>
  <si>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</si>
  <si>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</si>
  <si>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</si>
  <si>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</si>
  <si>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</si>
  <si>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</si>
  <si>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</si>
  <si>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</si>
  <si>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</si>
  <si>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</si>
  <si>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</si>
  <si>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</si>
  <si>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</si>
  <si>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</si>
  <si>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</si>
  <si>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</si>
  <si>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</si>
  <si>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</si>
  <si>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</si>
  <si>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</si>
  <si>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</si>
  <si>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</si>
  <si>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</si>
  <si>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</si>
  <si>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</si>
  <si>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</si>
  <si>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</si>
  <si>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</si>
  <si>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</si>
  <si>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</si>
  <si>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</si>
  <si>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</si>
  <si>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</si>
  <si>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</si>
  <si>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</si>
  <si>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</si>
  <si>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</si>
  <si>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</si>
  <si>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</si>
  <si>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</si>
  <si>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</si>
  <si>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</si>
  <si>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</si>
  <si>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</si>
  <si>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</si>
  <si>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</si>
  <si>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</si>
  <si>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</si>
  <si>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</si>
  <si>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</si>
  <si>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</si>
  <si>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</si>
  <si>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</si>
  <si>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</si>
  <si>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</si>
  <si>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</si>
  <si>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</si>
  <si>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</si>
  <si>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</si>
  <si>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</si>
  <si>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</si>
  <si>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</si>
  <si>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</si>
  <si>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</si>
  <si>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</si>
  <si>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</si>
  <si>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</si>
  <si>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</si>
  <si>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</si>
  <si>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</si>
  <si>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</si>
  <si>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</si>
  <si>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</si>
  <si>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</si>
  <si>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</si>
  <si>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</si>
  <si>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</si>
  <si>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</si>
  <si>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</si>
  <si>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</si>
  <si>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</si>
  <si>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</si>
  <si>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</si>
  <si>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</si>
  <si>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</si>
  <si>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</si>
  <si>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</si>
  <si>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</si>
  <si>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</si>
  <si>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</si>
  <si>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</si>
  <si>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</si>
  <si>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</si>
  <si>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</si>
  <si>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</si>
  <si>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</si>
  <si>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</si>
  <si>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</si>
  <si>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</si>
  <si>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</si>
  <si>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</si>
  <si>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</si>
  <si>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</si>
  <si>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</si>
  <si>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</si>
  <si>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</si>
  <si>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</si>
  <si>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</si>
  <si>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</si>
  <si>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</si>
  <si>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</si>
  <si>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</si>
  <si>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</si>
  <si>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</si>
  <si>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</si>
  <si>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</si>
  <si>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</si>
  <si>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</si>
  <si>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</si>
  <si>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</si>
  <si>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</si>
  <si>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</si>
  <si>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</si>
  <si>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</si>
  <si>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</si>
  <si>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</si>
  <si>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</si>
  <si>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</si>
  <si>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</si>
  <si>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</si>
  <si>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</si>
  <si>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</si>
  <si>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</si>
  <si>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</si>
  <si>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</si>
  <si>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</si>
  <si>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</si>
  <si>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</si>
  <si>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</si>
  <si>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</si>
  <si>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</si>
  <si>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</si>
  <si>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</si>
  <si>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</si>
  <si>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</si>
  <si>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</si>
  <si>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</si>
  <si>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</si>
  <si>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</si>
  <si>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</si>
  <si>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</si>
  <si>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</si>
  <si>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</si>
  <si>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</si>
  <si>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</si>
  <si>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</si>
  <si>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</si>
  <si>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</si>
  <si>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</si>
  <si>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</si>
  <si>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</si>
  <si>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</si>
  <si>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</si>
  <si>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</si>
  <si>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</si>
  <si>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</si>
  <si>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</si>
  <si>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</si>
  <si>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</si>
  <si>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</si>
  <si>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</si>
  <si>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</si>
  <si>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</si>
  <si>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</si>
  <si>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</si>
  <si>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</si>
  <si>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</si>
  <si>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</si>
  <si>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</si>
  <si>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</si>
  <si>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</si>
  <si>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</si>
  <si>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</si>
  <si>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</si>
  <si>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</si>
  <si>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</si>
  <si>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</si>
  <si>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</si>
  <si>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</si>
  <si>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</si>
  <si>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</si>
  <si>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</si>
  <si>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</si>
  <si>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</si>
  <si>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</si>
  <si>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</si>
  <si>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</si>
  <si>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</si>
  <si>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</si>
  <si>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</si>
  <si>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</si>
  <si>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</si>
  <si>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</si>
  <si>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</si>
  <si>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</si>
  <si>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</si>
  <si>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</si>
  <si>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</si>
  <si>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</si>
  <si>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</si>
  <si>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</si>
  <si>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</si>
  <si>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</si>
  <si>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</si>
  <si>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</si>
  <si>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</si>
  <si>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</si>
  <si>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</si>
  <si>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</si>
  <si>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</si>
  <si>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</si>
  <si>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</si>
  <si>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</si>
  <si>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</si>
  <si>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</si>
  <si>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</si>
  <si>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</si>
  <si>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</si>
  <si>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</si>
  <si>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</si>
  <si>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</si>
  <si>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</si>
  <si>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</si>
  <si>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</si>
  <si>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</si>
  <si>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</si>
  <si>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</si>
  <si>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</si>
  <si>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</si>
  <si>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</si>
  <si>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</si>
  <si>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</si>
  <si>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</si>
  <si>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</si>
  <si>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</si>
  <si>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</si>
  <si>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</si>
  <si>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</si>
  <si>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</si>
  <si>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</si>
  <si>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</si>
  <si>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</si>
  <si>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</si>
  <si>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</si>
  <si>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</si>
  <si>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</si>
  <si>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</si>
  <si>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</si>
  <si>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</si>
  <si>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</si>
  <si>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</si>
  <si>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</si>
  <si>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</si>
  <si>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</si>
  <si>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</si>
  <si>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</si>
  <si>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</si>
  <si>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</si>
  <si>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</si>
  <si>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</si>
  <si>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</si>
  <si>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</si>
  <si>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</si>
  <si>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</si>
  <si>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</si>
  <si>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</si>
  <si>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</si>
  <si>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</si>
  <si>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</si>
  <si>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</si>
  <si>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</si>
  <si>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</si>
  <si>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</si>
  <si>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</si>
  <si>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</si>
  <si>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</si>
  <si>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</si>
  <si>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</si>
  <si>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</si>
  <si>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</si>
  <si>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</si>
  <si>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</si>
  <si>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</si>
  <si>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</si>
  <si>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</si>
  <si>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</si>
  <si>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</si>
  <si>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</si>
  <si>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</si>
  <si>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</si>
  <si>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</si>
  <si>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</si>
  <si>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</si>
  <si>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</si>
  <si>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</si>
  <si>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</si>
  <si>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</si>
  <si>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</si>
  <si>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</si>
  <si>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</si>
  <si>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</si>
  <si>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</si>
  <si>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</si>
  <si>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</si>
  <si>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</si>
  <si>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</si>
  <si>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</si>
  <si>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</si>
  <si>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</si>
  <si>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</si>
  <si>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</si>
  <si>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</si>
  <si>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</si>
  <si>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</si>
  <si>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</si>
  <si>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</si>
  <si>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</si>
  <si>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</si>
  <si>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</si>
  <si>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</si>
  <si>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</si>
  <si>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</si>
  <si>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</si>
  <si>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</si>
  <si>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</si>
  <si>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</si>
  <si>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</si>
  <si>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</si>
  <si>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</si>
  <si>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</si>
  <si>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</si>
  <si>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</si>
  <si>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</si>
  <si>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</si>
  <si>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</si>
  <si>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</si>
  <si>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</si>
  <si>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</si>
  <si>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</si>
  <si>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</si>
  <si>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</si>
  <si>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</si>
  <si>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</si>
  <si>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</si>
  <si>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</si>
  <si>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</si>
  <si>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</si>
  <si>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</si>
  <si>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</si>
  <si>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</si>
  <si>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</si>
  <si>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</si>
  <si>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</si>
  <si>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</si>
  <si>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</si>
  <si>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</si>
  <si>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</si>
  <si>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</si>
  <si>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</si>
  <si>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</si>
  <si>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</si>
  <si>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</si>
  <si>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</si>
  <si>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</si>
  <si>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</si>
  <si>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</si>
  <si>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</si>
  <si>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</si>
  <si>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</si>
  <si>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</si>
  <si>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</si>
  <si>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</si>
  <si>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</si>
  <si>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</si>
  <si>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</si>
  <si>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</si>
  <si>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</si>
  <si>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</si>
  <si>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</si>
  <si>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</si>
  <si>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</si>
  <si>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</si>
  <si>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</si>
  <si>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</si>
  <si>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</si>
  <si>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</si>
  <si>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</si>
  <si>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</si>
  <si>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</si>
  <si>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</si>
  <si>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</si>
  <si>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</si>
  <si>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</si>
  <si>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</si>
  <si>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</si>
  <si>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</si>
  <si>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</si>
  <si>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</si>
  <si>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</si>
  <si>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</si>
  <si>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</si>
  <si>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</si>
  <si>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</si>
  <si>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</si>
  <si>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</si>
  <si>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</si>
  <si>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</si>
  <si>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</si>
  <si>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</si>
  <si>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</si>
  <si>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</si>
  <si>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</si>
  <si>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</si>
  <si>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</si>
  <si>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</si>
  <si>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</si>
  <si>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</si>
  <si>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</si>
  <si>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</si>
  <si>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</si>
  <si>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</si>
  <si>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</si>
  <si>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</si>
  <si>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</si>
  <si>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</si>
  <si>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</si>
  <si>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</si>
  <si>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</si>
  <si>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</si>
  <si>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</si>
  <si>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</si>
  <si>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</si>
  <si>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</si>
  <si>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</si>
  <si>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</si>
  <si>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</si>
  <si>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</si>
  <si>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</si>
  <si>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</si>
  <si>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</si>
  <si>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</si>
  <si>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</si>
  <si>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</si>
  <si>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</si>
  <si>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</si>
  <si>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</si>
  <si>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</si>
  <si>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</si>
  <si>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</si>
  <si>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</si>
  <si>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</si>
  <si>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</si>
  <si>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</si>
  <si>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</si>
  <si>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</si>
  <si>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</si>
  <si>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</si>
  <si>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</si>
  <si>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</si>
  <si>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</si>
  <si>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</si>
  <si>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</si>
  <si>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</si>
  <si>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</si>
  <si>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</si>
  <si>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</si>
  <si>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</si>
  <si>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</si>
  <si>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</si>
  <si>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</si>
  <si>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</si>
  <si>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</si>
  <si>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</si>
  <si>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</si>
  <si>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</si>
  <si>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</si>
  <si>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</si>
  <si>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</si>
  <si>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</si>
  <si>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</si>
  <si>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</si>
  <si>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</si>
  <si>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</si>
  <si>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</si>
  <si>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</si>
  <si>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</si>
  <si>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</si>
  <si>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</si>
  <si>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</si>
  <si>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</si>
  <si>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</si>
  <si>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</si>
  <si>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</si>
  <si>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</si>
  <si>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</si>
  <si>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</si>
  <si>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</si>
  <si>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</si>
  <si>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</si>
  <si>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</si>
  <si>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</si>
  <si>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</si>
  <si>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</si>
  <si>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</si>
  <si>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</si>
  <si>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</si>
  <si>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</si>
  <si>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</si>
  <si>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</si>
  <si>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</si>
  <si>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</si>
  <si>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</si>
  <si>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</si>
  <si>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</si>
  <si>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</si>
  <si>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</si>
  <si>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</si>
  <si>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</si>
  <si>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</si>
  <si>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</si>
  <si>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</si>
  <si>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</si>
  <si>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</si>
  <si>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</si>
  <si>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</si>
  <si>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</si>
  <si>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</si>
  <si>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</si>
  <si>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</si>
  <si>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</si>
  <si>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</si>
  <si>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</si>
  <si>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</si>
  <si>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</si>
  <si>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</si>
  <si>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</si>
  <si>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</si>
  <si>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</si>
  <si>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</si>
  <si>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</si>
  <si>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</si>
  <si>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</si>
  <si>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</si>
  <si>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</si>
  <si>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</si>
  <si>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</si>
  <si>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</si>
  <si>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</si>
  <si>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</si>
  <si>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</si>
  <si>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</si>
  <si>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</si>
  <si>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</si>
  <si>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</si>
  <si>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</si>
  <si>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</si>
  <si>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</si>
  <si>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</si>
  <si>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</si>
  <si>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</si>
  <si>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</si>
  <si>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</si>
  <si>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</si>
  <si>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</si>
  <si>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</si>
  <si>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</si>
  <si>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</si>
  <si>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</si>
  <si>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</si>
  <si>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</si>
  <si>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</si>
  <si>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</si>
  <si>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</si>
  <si>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</si>
  <si>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</si>
  <si>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</si>
  <si>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</si>
  <si>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</si>
  <si>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</si>
  <si>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</si>
  <si>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</si>
  <si>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</si>
  <si>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</si>
  <si>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</si>
  <si>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</si>
  <si>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</si>
  <si>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</si>
  <si>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</si>
  <si>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</si>
  <si>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</si>
  <si>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</si>
  <si>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</si>
  <si>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</si>
  <si>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</si>
  <si>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</si>
  <si>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</si>
  <si>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</si>
  <si>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</si>
  <si>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</si>
  <si>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</si>
  <si>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</si>
  <si>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</si>
  <si>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</si>
  <si>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</si>
  <si>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</si>
  <si>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</si>
  <si>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</si>
  <si>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</si>
  <si>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</si>
  <si>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</si>
  <si>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</si>
  <si>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</si>
  <si>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</si>
  <si>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</si>
  <si>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</si>
  <si>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</si>
  <si>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</si>
  <si>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</si>
  <si>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</si>
  <si>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</si>
  <si>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</si>
  <si>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</si>
  <si>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</si>
  <si>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</si>
  <si>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</si>
  <si>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</si>
  <si>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</si>
  <si>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</si>
  <si>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</si>
  <si>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</si>
  <si>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</si>
  <si>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</si>
  <si>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</si>
  <si>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</si>
  <si>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</si>
  <si>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</si>
  <si>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</si>
  <si>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</si>
  <si>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</si>
  <si>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</si>
  <si>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</si>
  <si>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</si>
  <si>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</si>
  <si>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</si>
  <si>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</si>
  <si>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</si>
  <si>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</si>
  <si>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</si>
  <si>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</si>
  <si>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</si>
  <si>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</si>
  <si>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</si>
  <si>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</si>
  <si>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</si>
  <si>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</si>
  <si>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</si>
  <si>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</si>
  <si>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</si>
  <si>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</si>
  <si>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</si>
  <si>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</si>
  <si>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</si>
  <si>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</si>
  <si>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</si>
  <si>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</si>
  <si>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</si>
  <si>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</si>
  <si>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</si>
  <si>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</si>
  <si>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</si>
  <si>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</si>
  <si>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</si>
  <si>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</si>
  <si>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</si>
  <si>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</si>
  <si>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</si>
  <si>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</si>
  <si>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</si>
  <si>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</si>
  <si>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</si>
  <si>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</si>
  <si>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</si>
  <si>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</si>
  <si>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</si>
  <si>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</si>
  <si>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</si>
  <si>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</si>
  <si>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</si>
  <si>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</si>
  <si>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</si>
  <si>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</si>
  <si>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</si>
  <si>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</si>
  <si>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</si>
  <si>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</si>
  <si>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</si>
  <si>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</si>
  <si>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</si>
  <si>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</si>
  <si>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</si>
  <si>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</si>
  <si>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</si>
  <si>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</si>
  <si>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</si>
  <si>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</si>
  <si>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</si>
  <si>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</si>
  <si>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</si>
  <si>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</si>
  <si>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</si>
  <si>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</si>
  <si>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</si>
  <si>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</si>
  <si>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</si>
  <si>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</si>
  <si>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</si>
  <si>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</si>
  <si>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</si>
  <si>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</si>
  <si>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</si>
  <si>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</si>
  <si>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</si>
  <si>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</si>
  <si>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</si>
  <si>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</si>
  <si>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</si>
  <si>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</si>
  <si>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</si>
  <si>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</si>
  <si>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</si>
  <si>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</si>
  <si>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</si>
  <si>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</si>
  <si>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</si>
  <si>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</si>
  <si>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</si>
  <si>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</si>
  <si>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</si>
  <si>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</si>
  <si>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</si>
  <si>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</si>
  <si>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</si>
  <si>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</si>
  <si>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</si>
  <si>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</si>
  <si>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</si>
  <si>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</si>
  <si>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</si>
  <si>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</si>
  <si>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</si>
  <si>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</si>
  <si>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</si>
  <si>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</si>
  <si>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</si>
  <si>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</si>
  <si>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</si>
  <si>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</si>
  <si>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</si>
  <si>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</si>
  <si>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</si>
  <si>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</si>
  <si>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</si>
  <si>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</si>
  <si>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</si>
  <si>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</si>
  <si>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</si>
  <si>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</si>
  <si>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</si>
  <si>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</si>
  <si>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</si>
  <si>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</si>
  <si>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</si>
  <si>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</si>
  <si>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</si>
  <si>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</si>
  <si>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</si>
  <si>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</si>
  <si>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</si>
  <si>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</si>
  <si>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</si>
  <si>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</si>
  <si>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</si>
  <si>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</si>
  <si>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</si>
  <si>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</si>
  <si>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</si>
  <si>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</si>
  <si>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</si>
  <si>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</si>
  <si>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</si>
  <si>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</si>
  <si>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</si>
  <si>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</si>
  <si>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</si>
  <si>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</si>
  <si>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</si>
  <si>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</si>
  <si>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</si>
  <si>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</si>
  <si>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</si>
  <si>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</si>
  <si>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</si>
  <si>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</si>
  <si>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</si>
  <si>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</si>
  <si>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</si>
  <si>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</si>
  <si>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</si>
  <si>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</si>
  <si>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</si>
  <si>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</si>
  <si>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</si>
  <si>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</si>
  <si>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</si>
  <si>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</si>
  <si>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</si>
  <si>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</si>
  <si>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</si>
  <si>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</si>
  <si>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</si>
  <si>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</si>
  <si>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</si>
  <si>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</si>
  <si>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</si>
  <si>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</si>
  <si>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</si>
  <si>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</si>
  <si>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</si>
  <si>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</si>
  <si>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</si>
  <si>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</si>
  <si>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</si>
  <si>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</si>
  <si>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</si>
  <si>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</si>
  <si>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</si>
  <si>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</si>
  <si>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</si>
  <si>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</si>
  <si>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</si>
  <si>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</si>
  <si>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</si>
  <si>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</si>
  <si>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</si>
  <si>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</si>
  <si>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</si>
  <si>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</si>
  <si>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</si>
  <si>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</si>
  <si>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</si>
  <si>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</si>
  <si>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</si>
  <si>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</si>
  <si>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</si>
  <si>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</si>
  <si>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</si>
  <si>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</si>
  <si>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</si>
  <si>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</si>
  <si>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</si>
  <si>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</si>
  <si>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</si>
  <si>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</si>
  <si>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</si>
  <si>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</si>
  <si>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</si>
  <si>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</si>
  <si>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</si>
  <si>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</si>
  <si>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</si>
  <si>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</si>
  <si>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</si>
  <si>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</si>
  <si>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</si>
  <si>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</si>
  <si>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</si>
  <si>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</si>
  <si>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</si>
  <si>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</si>
  <si>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</si>
  <si>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</si>
  <si>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</si>
  <si>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</si>
  <si>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</si>
  <si>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</si>
  <si>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</si>
  <si>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</si>
  <si>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</si>
  <si>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</si>
  <si>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</si>
  <si>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</si>
  <si>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</si>
  <si>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</si>
  <si>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</si>
  <si>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</si>
  <si>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</si>
  <si>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</si>
  <si>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</si>
  <si>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</si>
  <si>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</si>
  <si>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</si>
  <si>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</si>
  <si>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</si>
  <si>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</si>
  <si>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</si>
  <si>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</si>
  <si>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</si>
  <si>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</si>
  <si>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</si>
  <si>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</si>
  <si>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</si>
  <si>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</si>
  <si>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</si>
  <si>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</si>
  <si>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</si>
  <si>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</si>
  <si>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</si>
  <si>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</si>
  <si>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</si>
  <si>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</si>
  <si>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</si>
  <si>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</si>
  <si>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</si>
  <si>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</si>
  <si>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</si>
  <si>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</si>
  <si>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</si>
  <si>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</si>
  <si>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</si>
  <si>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</si>
  <si>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</si>
  <si>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</si>
  <si>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</si>
  <si>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</si>
  <si>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</si>
  <si>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</si>
  <si>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</si>
  <si>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</si>
  <si>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</si>
  <si>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</si>
  <si>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</si>
  <si>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</si>
  <si>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</si>
  <si>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</si>
  <si>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</si>
  <si>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</si>
  <si>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</si>
  <si>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</si>
  <si>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</si>
  <si>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</si>
  <si>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</si>
  <si>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</si>
  <si>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</si>
  <si>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</si>
  <si>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</si>
  <si>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</si>
  <si>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</si>
  <si>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</si>
  <si>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</si>
  <si>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</si>
  <si>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</si>
  <si>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</si>
  <si>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</si>
  <si>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</si>
  <si>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</si>
  <si>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</si>
  <si>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</si>
  <si>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</si>
  <si>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</si>
  <si>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</si>
  <si>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</si>
  <si>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</si>
  <si>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</si>
  <si>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</si>
  <si>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</si>
  <si>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</si>
  <si>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</si>
  <si>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</si>
  <si>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</si>
  <si>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</si>
  <si>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</si>
  <si>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</si>
  <si>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</si>
  <si>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</si>
  <si>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</si>
  <si>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</si>
  <si>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</si>
  <si>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</si>
  <si>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</si>
  <si>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</si>
  <si>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</si>
  <si>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</si>
  <si>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</si>
  <si>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</si>
  <si>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</si>
  <si>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</si>
  <si>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</si>
  <si>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</si>
  <si>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</si>
  <si>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</si>
  <si>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</si>
  <si>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</si>
  <si>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</si>
  <si>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</si>
  <si>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</si>
  <si>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</si>
  <si>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</si>
  <si>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</si>
  <si>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</si>
  <si>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</si>
  <si>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</si>
  <si>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</si>
  <si>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</si>
  <si>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</si>
  <si>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</si>
  <si>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</si>
  <si>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</si>
  <si>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</si>
  <si>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</si>
  <si>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</si>
  <si>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</si>
  <si>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</si>
  <si>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</si>
  <si>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</si>
  <si>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</si>
  <si>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</si>
  <si>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</si>
  <si>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</si>
  <si>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</si>
  <si>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</si>
  <si>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</si>
  <si>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</si>
  <si>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</si>
  <si>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</si>
  <si>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</si>
  <si>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</si>
  <si>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</si>
  <si>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</si>
  <si>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</si>
  <si>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</si>
  <si>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</si>
  <si>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</si>
  <si>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</si>
  <si>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</si>
  <si>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</si>
  <si>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</si>
  <si>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</si>
  <si>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</si>
  <si>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</si>
  <si>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</si>
  <si>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</si>
  <si>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</si>
  <si>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</si>
  <si>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</si>
  <si>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</si>
  <si>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</si>
  <si>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</si>
  <si>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</si>
  <si>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</si>
  <si>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</si>
  <si>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</si>
  <si>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</si>
  <si>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</si>
  <si>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</si>
  <si>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</si>
  <si>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</si>
  <si>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</si>
  <si>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</si>
  <si>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</si>
  <si>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</si>
  <si>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</si>
  <si>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</si>
  <si>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</si>
  <si>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</si>
  <si>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</si>
  <si>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</si>
  <si>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</si>
  <si>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</si>
  <si>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</si>
  <si>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</si>
  <si>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</si>
  <si>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</si>
  <si>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</si>
  <si>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</si>
  <si>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</si>
  <si>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</si>
  <si>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</si>
  <si>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</si>
  <si>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</si>
  <si>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</si>
  <si>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</si>
  <si>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</si>
  <si>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</si>
  <si>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</si>
  <si>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</si>
  <si>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</si>
  <si>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</si>
  <si>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</si>
  <si>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</si>
  <si>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</si>
  <si>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</si>
  <si>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</si>
  <si>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</si>
  <si>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</si>
  <si>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</si>
  <si>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</si>
  <si>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</si>
  <si>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</si>
  <si>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</si>
  <si>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</si>
  <si>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</si>
  <si>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</si>
  <si>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</si>
  <si>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</si>
  <si>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</si>
  <si>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</si>
  <si>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</si>
  <si>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</si>
  <si>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</si>
  <si>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</si>
  <si>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</si>
  <si>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</si>
  <si>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</si>
  <si>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</si>
  <si>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</si>
  <si>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</si>
  <si>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</si>
  <si>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</si>
  <si>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</si>
  <si>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</si>
  <si>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</si>
  <si>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</si>
  <si>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</si>
  <si>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</si>
  <si>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</si>
  <si>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</si>
  <si>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</si>
  <si>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</si>
  <si>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</si>
  <si>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</si>
  <si>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</si>
  <si>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</si>
  <si>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</si>
  <si>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</si>
  <si>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</si>
  <si>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</si>
  <si>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</si>
  <si>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</si>
  <si>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</si>
  <si>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</si>
  <si>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</si>
  <si>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</si>
  <si>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</si>
  <si>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</si>
  <si>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</si>
  <si>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</si>
  <si>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</si>
  <si>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</si>
  <si>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</si>
  <si>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</si>
  <si>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</si>
  <si>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</si>
  <si>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</si>
  <si>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</si>
  <si>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</si>
  <si>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</si>
  <si>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</si>
  <si>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</si>
  <si>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</si>
  <si>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</si>
  <si>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</si>
  <si>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</si>
  <si>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</si>
  <si>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</si>
  <si>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</si>
  <si>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</si>
  <si>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</si>
  <si>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</si>
  <si>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</si>
  <si>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</si>
  <si>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</si>
  <si>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</si>
  <si>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</si>
  <si>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</si>
  <si>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</si>
  <si>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</si>
  <si>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</si>
  <si>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</si>
  <si>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</si>
  <si>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</si>
  <si>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</si>
  <si>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</si>
  <si>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</si>
  <si>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</si>
  <si>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</si>
  <si>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</si>
  <si>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</si>
  <si>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</si>
  <si>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</si>
  <si>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</si>
  <si>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</si>
  <si>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</si>
  <si>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</si>
  <si>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</si>
  <si>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</si>
  <si>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</si>
  <si>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</si>
  <si>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</si>
  <si>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</si>
  <si>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</si>
  <si>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</si>
  <si>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</si>
  <si>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</si>
  <si>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</si>
  <si>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</si>
  <si>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</si>
  <si>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</si>
  <si>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</si>
  <si>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</si>
  <si>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</si>
  <si>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</si>
  <si>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</si>
  <si>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</si>
  <si>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</si>
  <si>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</si>
  <si>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</si>
  <si>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</si>
  <si>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</si>
  <si>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</si>
  <si>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</si>
  <si>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</si>
  <si>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</si>
  <si>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</si>
  <si>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</si>
  <si>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</si>
  <si>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</si>
  <si>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</si>
  <si>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</si>
  <si>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</si>
  <si>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</si>
  <si>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</si>
  <si>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</si>
  <si>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</si>
  <si>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</si>
  <si>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</si>
  <si>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</si>
  <si>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</si>
  <si>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</si>
  <si>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</si>
  <si>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</si>
  <si>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</si>
  <si>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</si>
  <si>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</si>
  <si>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</si>
  <si>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</si>
  <si>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</si>
  <si>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</si>
  <si>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</si>
  <si>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</si>
  <si>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</si>
  <si>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</si>
  <si>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</si>
  <si>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</si>
  <si>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</si>
  <si>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</si>
  <si>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</si>
  <si>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</si>
  <si>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</si>
  <si>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</si>
  <si>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</si>
  <si>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</si>
  <si>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</si>
  <si>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</si>
  <si>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</si>
  <si>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</si>
  <si>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</si>
  <si>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</si>
  <si>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</si>
  <si>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</si>
  <si>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</si>
  <si>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</si>
  <si>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</si>
  <si>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</si>
  <si>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</si>
  <si>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</si>
  <si>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</si>
  <si>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</si>
  <si>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</si>
  <si>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</si>
  <si>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</si>
  <si>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</si>
  <si>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</si>
  <si>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</si>
  <si>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</si>
  <si>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</si>
  <si>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</si>
  <si>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</si>
  <si>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</si>
  <si>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</si>
  <si>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</si>
  <si>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</si>
  <si>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</si>
  <si>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</si>
  <si>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</si>
  <si>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</si>
  <si>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</si>
  <si>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</si>
  <si>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</si>
  <si>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</si>
  <si>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</si>
  <si>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</si>
  <si>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</si>
  <si>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</si>
  <si>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</si>
  <si>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</si>
  <si>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</si>
  <si>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</si>
  <si>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</si>
  <si>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</si>
  <si>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</si>
  <si>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</si>
  <si>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</si>
  <si>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</si>
  <si>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</si>
  <si>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</si>
  <si>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</si>
  <si>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</si>
  <si>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</si>
  <si>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</si>
  <si>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</si>
  <si>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</si>
  <si>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</si>
  <si>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</si>
  <si>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</si>
  <si>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</si>
  <si>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</si>
  <si>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</si>
  <si>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</si>
  <si>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</si>
  <si>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</si>
  <si>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</si>
  <si>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</si>
  <si>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</si>
  <si>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</si>
  <si>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</si>
  <si>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</si>
  <si>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</si>
  <si>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</si>
  <si>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</si>
  <si>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</si>
  <si>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</si>
  <si>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</si>
  <si>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</si>
  <si>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</si>
  <si>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</si>
  <si>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</si>
  <si>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</si>
  <si>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</si>
  <si>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</si>
  <si>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</si>
  <si>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</si>
  <si>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</si>
  <si>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</si>
  <si>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</si>
  <si>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</si>
  <si>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</si>
  <si>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</si>
  <si>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</si>
  <si>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</si>
  <si>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</si>
  <si>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</si>
  <si>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</si>
  <si>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</si>
  <si>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</si>
  <si>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</si>
  <si>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</si>
  <si>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</si>
  <si>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</si>
  <si>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</si>
  <si>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</si>
  <si>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</si>
  <si>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</si>
  <si>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</si>
  <si>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</si>
  <si>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</si>
  <si>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</si>
  <si>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</si>
  <si>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</si>
  <si>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</si>
  <si>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</si>
  <si>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</si>
  <si>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</si>
  <si>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</si>
  <si>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</si>
  <si>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</si>
  <si>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</si>
  <si>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</si>
  <si>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</si>
  <si>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</si>
  <si>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</si>
  <si>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</si>
  <si>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</si>
  <si>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</si>
  <si>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</si>
  <si>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</si>
  <si>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</si>
  <si>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</si>
  <si>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</si>
  <si>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</si>
  <si>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</si>
  <si>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</si>
  <si>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</si>
  <si>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</si>
  <si>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</si>
  <si>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</si>
  <si>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</si>
  <si>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</si>
  <si>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</si>
  <si>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</si>
  <si>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</si>
  <si>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</si>
  <si>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</si>
  <si>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</si>
  <si>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</si>
  <si>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</si>
  <si>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</si>
  <si>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</si>
  <si>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</si>
  <si>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</si>
  <si>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</si>
  <si>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</si>
  <si>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</si>
  <si>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</si>
  <si>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</si>
  <si>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</si>
  <si>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</si>
  <si>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</si>
  <si>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</si>
  <si>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</si>
  <si>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</si>
  <si>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</si>
  <si>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</si>
  <si>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</si>
  <si>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</si>
  <si>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</si>
  <si>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</si>
  <si>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</si>
  <si>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</si>
  <si>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</si>
  <si>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</si>
  <si>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</si>
  <si>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</si>
  <si>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</si>
  <si>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</si>
  <si>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</si>
  <si>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</si>
  <si>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</si>
  <si>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</si>
  <si>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</si>
  <si>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</si>
  <si>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</si>
  <si>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</si>
  <si>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</si>
  <si>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</si>
  <si>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</si>
  <si>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</si>
  <si>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</si>
  <si>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</si>
  <si>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</si>
  <si>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</si>
  <si>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</si>
  <si>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</si>
  <si>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</si>
  <si>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</si>
  <si>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</si>
  <si>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</si>
  <si>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</si>
  <si>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</si>
  <si>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</si>
  <si>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</si>
  <si>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</si>
  <si>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</si>
  <si>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</si>
  <si>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</si>
  <si>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</si>
  <si>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</si>
  <si>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</si>
  <si>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</si>
  <si>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</si>
  <si>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</si>
  <si>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</si>
  <si>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</si>
  <si>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</si>
  <si>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</si>
  <si>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</si>
  <si>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</si>
  <si>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</si>
  <si>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</si>
  <si>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</si>
  <si>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</si>
  <si>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</si>
  <si>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</si>
  <si>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</si>
  <si>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</si>
  <si>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</si>
  <si>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</si>
  <si>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</si>
  <si>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</si>
  <si>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</si>
  <si>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</si>
  <si>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</si>
  <si>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</si>
  <si>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</si>
  <si>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</si>
  <si>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</si>
  <si>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</si>
  <si>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</si>
  <si>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</si>
  <si>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</si>
  <si>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</si>
  <si>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</si>
  <si>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</si>
  <si>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</si>
  <si>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</si>
  <si>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</si>
  <si>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</si>
  <si>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</si>
  <si>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</si>
  <si>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</si>
  <si>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</si>
  <si>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</si>
  <si>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</si>
  <si>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</si>
  <si>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</si>
  <si>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</si>
  <si>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</si>
  <si>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</si>
  <si>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</si>
  <si>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</si>
  <si>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</si>
  <si>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</si>
  <si>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</si>
  <si>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</si>
  <si>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</si>
  <si>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</si>
  <si>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</si>
  <si>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</si>
  <si>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</si>
  <si>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</si>
  <si>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</si>
  <si>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</si>
  <si>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</si>
  <si>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</si>
  <si>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</si>
  <si>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</si>
  <si>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</si>
  <si>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</si>
  <si>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</si>
  <si>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</si>
  <si>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</si>
  <si>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</si>
  <si>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</si>
  <si>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</si>
  <si>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</si>
  <si>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</si>
  <si>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</si>
  <si>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</si>
  <si>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</si>
  <si>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</si>
  <si>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</si>
  <si>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</si>
  <si>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</si>
  <si>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</si>
  <si>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</si>
  <si>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</si>
  <si>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</si>
  <si>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</si>
  <si>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</si>
  <si>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</si>
  <si>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</si>
  <si>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</si>
  <si>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</si>
  <si>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</si>
  <si>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</si>
  <si>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</si>
  <si>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</si>
  <si>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</si>
  <si>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</si>
  <si>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</si>
  <si>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</si>
  <si>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</si>
  <si>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</si>
  <si>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</si>
  <si>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</si>
  <si>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</si>
  <si>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</si>
  <si>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</si>
  <si>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</si>
  <si>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</si>
  <si>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</si>
  <si>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</si>
  <si>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</si>
  <si>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</si>
  <si>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</si>
  <si>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</si>
  <si>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</si>
  <si>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</si>
  <si>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</si>
  <si>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</si>
  <si>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</si>
  <si>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</si>
  <si>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</si>
  <si>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</si>
  <si>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</si>
  <si>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</si>
  <si>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</si>
  <si>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</si>
  <si>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</si>
  <si>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</si>
  <si>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</si>
  <si>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</si>
  <si>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</si>
  <si>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</si>
  <si>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</si>
  <si>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</si>
  <si>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</si>
  <si>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</si>
  <si>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</si>
  <si>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</si>
  <si>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</si>
  <si>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</si>
  <si>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</si>
  <si>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</si>
  <si>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</si>
  <si>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</si>
  <si>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</si>
  <si>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</si>
  <si>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</si>
  <si>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</si>
  <si>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</si>
  <si>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</si>
  <si>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</si>
  <si>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</si>
  <si>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</si>
  <si>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</si>
  <si>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</si>
  <si>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</si>
  <si>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</si>
  <si>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</si>
  <si>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</si>
  <si>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</si>
  <si>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</si>
  <si>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</si>
  <si>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</si>
  <si>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</si>
  <si>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</si>
  <si>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</si>
  <si>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</si>
  <si>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</si>
  <si>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</si>
  <si>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</si>
  <si>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</si>
  <si>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</si>
  <si>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</si>
  <si>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</si>
  <si>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</si>
  <si>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</si>
  <si>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</si>
  <si>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</si>
  <si>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</si>
  <si>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</si>
  <si>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</si>
  <si>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</si>
  <si>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</si>
  <si>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</si>
  <si>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</si>
  <si>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</si>
  <si>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</si>
  <si>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</si>
  <si>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</si>
  <si>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</si>
  <si>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</si>
  <si>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</si>
  <si>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</si>
  <si>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</si>
  <si>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</si>
  <si>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</si>
  <si>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</si>
  <si>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</si>
  <si>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</si>
  <si>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</si>
  <si>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</si>
  <si>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</si>
  <si>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</si>
  <si>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</si>
  <si>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</si>
  <si>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</si>
  <si>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</si>
  <si>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</si>
  <si>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</si>
  <si>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</si>
  <si>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</si>
  <si>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</si>
  <si>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</si>
  <si>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</si>
  <si>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</si>
  <si>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</si>
  <si>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</si>
  <si>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</si>
  <si>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</si>
  <si>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</si>
  <si>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</si>
  <si>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</si>
  <si>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</si>
  <si>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</si>
  <si>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</si>
  <si>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</si>
  <si>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</si>
  <si>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</si>
  <si>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</si>
  <si>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</si>
  <si>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</si>
  <si>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</si>
  <si>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</si>
  <si>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</si>
  <si>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</si>
  <si>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</si>
  <si>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</si>
  <si>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</si>
  <si>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</si>
  <si>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</si>
  <si>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</si>
  <si>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</si>
  <si>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</si>
  <si>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</si>
  <si>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</si>
  <si>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</si>
  <si>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</si>
  <si>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</si>
  <si>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</si>
  <si>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</si>
  <si>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</si>
  <si>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</si>
  <si>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</si>
  <si>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</si>
  <si>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</si>
  <si>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</si>
  <si>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</si>
  <si>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</si>
  <si>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</si>
  <si>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</si>
  <si>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</si>
  <si>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</si>
  <si>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</si>
  <si>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</si>
  <si>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</si>
  <si>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</si>
  <si>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</si>
  <si>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</si>
  <si>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</si>
  <si>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</si>
  <si>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</si>
  <si>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</si>
  <si>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</si>
  <si>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</si>
  <si>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</si>
  <si>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</si>
  <si>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</si>
  <si>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</si>
  <si>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</si>
  <si>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</si>
  <si>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</si>
  <si>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</si>
  <si>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</si>
  <si>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</si>
  <si>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</si>
  <si>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</si>
  <si>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</si>
  <si>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</si>
  <si>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</si>
  <si>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</si>
  <si>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</si>
  <si>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</si>
  <si>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</si>
  <si>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</si>
  <si>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</si>
  <si>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</si>
  <si>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</si>
  <si>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</si>
  <si>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</si>
  <si>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</si>
  <si>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</si>
  <si>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</si>
  <si>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</si>
  <si>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</si>
  <si>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</si>
  <si>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</si>
  <si>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</si>
  <si>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</si>
  <si>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</si>
  <si>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</si>
  <si>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</si>
  <si>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</si>
  <si>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</si>
  <si>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</si>
  <si>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</si>
  <si>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</si>
  <si>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</si>
  <si>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</si>
  <si>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</si>
  <si>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</si>
  <si>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</si>
  <si>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</si>
  <si>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</si>
  <si>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</si>
  <si>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</si>
  <si>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</si>
  <si>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</si>
  <si>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</si>
  <si>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</si>
  <si>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</si>
  <si>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</si>
  <si>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</si>
  <si>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</si>
  <si>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</si>
  <si>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</si>
  <si>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</si>
  <si>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</si>
  <si>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</si>
  <si>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</si>
  <si>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</si>
  <si>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</si>
  <si>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</si>
  <si>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</si>
  <si>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</si>
  <si>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</si>
  <si>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</si>
  <si>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</si>
  <si>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</si>
  <si>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</si>
  <si>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</si>
  <si>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</si>
  <si>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</si>
  <si>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</si>
  <si>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</si>
  <si>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</si>
  <si>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</si>
  <si>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</si>
  <si>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</si>
  <si>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</si>
  <si>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</si>
  <si>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</si>
  <si>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</si>
  <si>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</si>
  <si>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</si>
  <si>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</si>
  <si>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</si>
  <si>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</si>
  <si>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</si>
  <si>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</si>
  <si>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</si>
  <si>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</si>
  <si>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</si>
  <si>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</si>
  <si>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</si>
  <si>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</si>
  <si>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</si>
  <si>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</si>
  <si>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</si>
  <si>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</si>
  <si>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</si>
  <si>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</si>
  <si>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</si>
  <si>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</si>
  <si>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</si>
  <si>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</si>
  <si>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</si>
  <si>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</si>
  <si>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</si>
  <si>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</si>
  <si>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</si>
  <si>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</si>
  <si>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</si>
  <si>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</si>
  <si>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</si>
  <si>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</si>
  <si>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</si>
  <si>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</si>
  <si>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</si>
  <si>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</si>
  <si>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</si>
  <si>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</si>
  <si>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</si>
  <si>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</si>
  <si>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</si>
  <si>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</si>
  <si>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</si>
  <si>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</si>
  <si>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</si>
  <si>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</si>
  <si>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</si>
  <si>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</si>
  <si>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</si>
  <si>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</si>
  <si>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</si>
  <si>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</si>
  <si>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</si>
  <si>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</si>
  <si>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</si>
  <si>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</si>
  <si>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</si>
  <si>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</si>
  <si>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</si>
  <si>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</si>
  <si>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</si>
  <si>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</si>
  <si>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</si>
  <si>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</si>
  <si>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</si>
  <si>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</si>
  <si>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</si>
  <si>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</si>
  <si>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</si>
  <si>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</si>
  <si>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</si>
  <si>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</si>
  <si>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</si>
  <si>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</si>
  <si>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</si>
  <si>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</si>
  <si>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</si>
  <si>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</si>
  <si>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</si>
  <si>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</si>
  <si>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</si>
  <si>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</si>
  <si>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</si>
  <si>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</si>
  <si>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</si>
  <si>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</si>
  <si>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</si>
  <si>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</si>
  <si>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</si>
  <si>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</si>
  <si>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</si>
  <si>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</si>
  <si>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</si>
  <si>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</si>
  <si>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</si>
  <si>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</si>
  <si>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</si>
  <si>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</si>
  <si>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</si>
  <si>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</si>
  <si>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</si>
  <si>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</si>
  <si>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</si>
  <si>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</si>
  <si>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</si>
  <si>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</si>
  <si>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</si>
  <si>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</si>
  <si>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</si>
  <si>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</si>
  <si>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</si>
  <si>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</si>
  <si>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</si>
  <si>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</si>
  <si>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</si>
  <si>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</si>
  <si>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</si>
  <si>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</si>
  <si>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</si>
  <si>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</si>
  <si>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</si>
  <si>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</si>
  <si>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</si>
  <si>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</si>
  <si>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</si>
  <si>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</si>
  <si>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</si>
  <si>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</si>
  <si>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</si>
  <si>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</si>
  <si>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</si>
  <si>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</si>
  <si>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</si>
  <si>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</si>
  <si>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</si>
  <si>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</si>
  <si>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</si>
  <si>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</si>
  <si>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</si>
  <si>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</si>
  <si>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</si>
  <si>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</si>
  <si>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</si>
  <si>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</si>
  <si>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</si>
  <si>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</si>
  <si>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</si>
  <si>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</si>
  <si>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</si>
  <si>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</si>
  <si>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</si>
  <si>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</si>
  <si>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</si>
  <si>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</si>
  <si>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</si>
  <si>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</si>
  <si>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</si>
  <si>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</si>
  <si>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</si>
  <si>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</si>
  <si>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</si>
  <si>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</si>
  <si>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</si>
  <si>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</si>
  <si>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</si>
  <si>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</si>
  <si>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</si>
  <si>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</si>
  <si>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</si>
  <si>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</si>
  <si>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</si>
  <si>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</si>
  <si>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</si>
  <si>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</si>
  <si>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</si>
  <si>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</si>
  <si>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</si>
  <si>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</si>
  <si>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</si>
  <si>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</si>
  <si>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</si>
  <si>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</si>
  <si>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</si>
  <si>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</si>
  <si>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</si>
  <si>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</si>
  <si>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</si>
  <si>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</si>
  <si>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</si>
  <si>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</si>
  <si>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</si>
  <si>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</si>
  <si>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</si>
  <si>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</si>
  <si>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</si>
  <si>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</si>
  <si>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</si>
  <si>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</si>
  <si>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</si>
  <si>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</si>
  <si>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</si>
  <si>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</si>
  <si>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</si>
  <si>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</si>
  <si>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</si>
  <si>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</si>
  <si>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</si>
  <si>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</si>
  <si>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</si>
  <si>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</si>
  <si>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</si>
  <si>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</si>
  <si>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</si>
  <si>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</si>
  <si>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</si>
  <si>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</si>
  <si>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</si>
  <si>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</si>
  <si>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</si>
  <si>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</si>
  <si>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</si>
  <si>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</si>
  <si>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</si>
  <si>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</si>
  <si>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</si>
  <si>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</si>
  <si>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</si>
  <si>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</si>
  <si>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</si>
  <si>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</si>
  <si>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</si>
  <si>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</si>
  <si>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</si>
  <si>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</si>
  <si>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</si>
  <si>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</si>
  <si>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</si>
  <si>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</si>
  <si>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</si>
  <si>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</si>
  <si>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</si>
  <si>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</si>
  <si>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</si>
  <si>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</si>
  <si>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</si>
  <si>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</si>
  <si>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</si>
  <si>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</si>
  <si>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</si>
  <si>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</si>
  <si>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</si>
  <si>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</si>
  <si>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</si>
  <si>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</si>
  <si>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</si>
  <si>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</si>
  <si>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</si>
  <si>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</si>
  <si>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</si>
  <si>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</si>
  <si>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</si>
  <si>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</si>
  <si>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</si>
  <si>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</si>
  <si>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</si>
  <si>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</si>
  <si>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</si>
  <si>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</si>
  <si>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</si>
  <si>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</si>
  <si>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</si>
  <si>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</si>
  <si>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</si>
  <si>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</si>
  <si>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</si>
  <si>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</si>
  <si>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</si>
  <si>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</si>
  <si>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</si>
  <si>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</si>
  <si>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</si>
  <si>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</si>
  <si>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</si>
  <si>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</si>
  <si>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</si>
  <si>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</si>
  <si>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</si>
  <si>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</si>
  <si>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</si>
  <si>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</si>
  <si>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</si>
  <si>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</si>
  <si>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</si>
  <si>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</si>
  <si>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</si>
  <si>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</si>
  <si>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</si>
  <si>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</si>
  <si>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</si>
  <si>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</si>
  <si>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</si>
  <si>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</si>
  <si>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</si>
  <si>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</si>
  <si>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</si>
  <si>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</si>
  <si>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</si>
  <si>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</si>
  <si>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</si>
  <si>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</si>
  <si>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</si>
  <si>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</si>
  <si>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</si>
  <si>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</si>
  <si>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</si>
  <si>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</si>
  <si>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</si>
  <si>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</si>
  <si>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</si>
  <si>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</si>
  <si>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</si>
  <si>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</si>
  <si>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</si>
  <si>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</si>
  <si>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</si>
  <si>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</si>
  <si>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</si>
  <si>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</si>
  <si>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</si>
  <si>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</si>
  <si>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</si>
  <si>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</si>
  <si>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</si>
  <si>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</si>
  <si>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</si>
  <si>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</si>
  <si>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</si>
  <si>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</si>
  <si>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</si>
  <si>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</si>
  <si>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</si>
  <si>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</si>
  <si>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</si>
  <si>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</si>
  <si>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</si>
  <si>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</si>
  <si>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</si>
  <si>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</si>
  <si>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</si>
  <si>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</si>
  <si>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</si>
  <si>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</si>
  <si>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</si>
  <si>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</si>
  <si>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</si>
  <si>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</si>
  <si>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</si>
  <si>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</si>
  <si>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</si>
  <si>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</si>
  <si>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</si>
  <si>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</si>
  <si>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</si>
  <si>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</si>
  <si>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</si>
  <si>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</si>
  <si>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</si>
  <si>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</si>
  <si>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</si>
  <si>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</si>
  <si>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</si>
  <si>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</si>
  <si>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</si>
  <si>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</si>
  <si>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</si>
  <si>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</si>
  <si>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</si>
  <si>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</si>
  <si>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</si>
  <si>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</si>
  <si>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</si>
  <si>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</si>
  <si>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</si>
  <si>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</si>
  <si>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</si>
  <si>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</si>
  <si>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</si>
  <si>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</si>
  <si>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</si>
  <si>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</si>
  <si>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</si>
  <si>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</si>
  <si>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</si>
  <si>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</si>
  <si>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</si>
  <si>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</si>
  <si>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</si>
  <si>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</si>
  <si>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</si>
  <si>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</si>
  <si>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</si>
  <si>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</si>
  <si>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</si>
  <si>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</si>
  <si>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</si>
  <si>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</si>
  <si>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</si>
  <si>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</si>
  <si>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</si>
  <si>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</si>
  <si>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</si>
  <si>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</si>
  <si>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</si>
  <si>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</si>
  <si>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</si>
  <si>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</si>
  <si>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</si>
  <si>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</si>
  <si>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</si>
  <si>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</si>
  <si>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</si>
  <si>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</si>
  <si>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</si>
  <si>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</si>
  <si>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</si>
  <si>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</si>
  <si>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</si>
  <si>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</si>
  <si>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</si>
  <si>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</si>
  <si>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</si>
  <si>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</si>
  <si>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</si>
  <si>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</si>
  <si>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</si>
  <si>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</si>
  <si>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</si>
  <si>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</si>
  <si>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</si>
  <si>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</si>
  <si>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</si>
  <si>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</si>
  <si>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</si>
  <si>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</si>
  <si>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</si>
  <si>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</si>
  <si>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</si>
  <si>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</si>
  <si>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</si>
  <si>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</si>
  <si>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</si>
  <si>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</si>
  <si>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</si>
  <si>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</si>
  <si>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</si>
  <si>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</si>
  <si>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</si>
  <si>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</si>
  <si>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</si>
  <si>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</si>
  <si>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</si>
  <si>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</si>
  <si>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</si>
  <si>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</si>
  <si>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</si>
  <si>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</si>
  <si>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</si>
  <si>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</si>
  <si>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</si>
  <si>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</si>
  <si>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</si>
  <si>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</si>
  <si>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</si>
  <si>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</si>
  <si>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</si>
  <si>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</si>
  <si>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</si>
  <si>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</si>
  <si>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</si>
  <si>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</si>
  <si>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</si>
  <si>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</si>
  <si>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</si>
  <si>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</si>
  <si>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</si>
  <si>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</si>
  <si>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</si>
  <si>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</si>
  <si>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</si>
  <si>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</si>
  <si>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</si>
  <si>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</si>
  <si>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</si>
  <si>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</si>
  <si>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</si>
  <si>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</si>
  <si>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</si>
  <si>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</si>
  <si>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</si>
  <si>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</si>
  <si>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</si>
  <si>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</si>
  <si>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</si>
  <si>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</si>
  <si>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</si>
  <si>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</si>
  <si>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</si>
  <si>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</si>
  <si>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</si>
  <si>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</si>
  <si>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</si>
  <si>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</si>
  <si>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</si>
  <si>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</si>
  <si>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</si>
  <si>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</si>
  <si>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</si>
  <si>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</si>
  <si>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</si>
  <si>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</si>
  <si>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</si>
  <si>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</si>
  <si>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</si>
  <si>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</si>
  <si>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</si>
  <si>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</si>
  <si>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</si>
  <si>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</si>
  <si>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</si>
  <si>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</si>
  <si>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</si>
  <si>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</si>
  <si>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</si>
  <si>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</si>
  <si>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</si>
  <si>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</si>
  <si>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</si>
  <si>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</si>
  <si>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</si>
  <si>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</si>
  <si>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</si>
  <si>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</si>
  <si>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</si>
  <si>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</si>
  <si>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</si>
  <si>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</si>
  <si>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</si>
  <si>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</si>
  <si>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</si>
  <si>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</si>
  <si>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</si>
  <si>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</si>
  <si>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</si>
  <si>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</si>
  <si>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</si>
  <si>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</si>
  <si>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</si>
  <si>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</si>
  <si>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</si>
  <si>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</si>
  <si>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</si>
  <si>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</si>
  <si>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</si>
  <si>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</si>
  <si>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</si>
  <si>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</si>
  <si>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</si>
  <si>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</si>
  <si>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</si>
  <si>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</si>
  <si>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</si>
  <si>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</si>
  <si>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</si>
  <si>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</si>
  <si>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</si>
  <si>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</si>
  <si>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</si>
  <si>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</si>
  <si>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</si>
  <si>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</si>
  <si>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</si>
  <si>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</si>
  <si>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</si>
  <si>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</si>
  <si>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</si>
  <si>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</si>
  <si>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</si>
  <si>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</si>
  <si>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</si>
  <si>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</si>
  <si>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</si>
  <si>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</si>
  <si>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</si>
  <si>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</si>
  <si>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</si>
  <si>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</si>
  <si>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</si>
  <si>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</si>
  <si>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</si>
  <si>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</si>
  <si>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</si>
  <si>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</si>
  <si>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</si>
  <si>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</si>
  <si>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</si>
  <si>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</si>
  <si>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</si>
  <si>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</si>
  <si>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</si>
  <si>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</si>
  <si>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</si>
  <si>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</si>
  <si>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</si>
  <si>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</si>
  <si>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</si>
  <si>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</si>
  <si>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</si>
  <si>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</si>
  <si>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</si>
  <si>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</si>
  <si>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</si>
  <si>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</si>
  <si>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</si>
  <si>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</si>
  <si>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</si>
  <si>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</si>
  <si>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</si>
  <si>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</si>
  <si>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</si>
  <si>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</si>
  <si>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</si>
  <si>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</si>
  <si>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</si>
  <si>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</si>
  <si>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</si>
  <si>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</si>
  <si>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</si>
  <si>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</si>
  <si>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</si>
  <si>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</si>
  <si>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</si>
  <si>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</si>
  <si>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</si>
  <si>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</si>
  <si>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</si>
  <si>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</si>
  <si>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</si>
  <si>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</si>
  <si>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</si>
  <si>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</si>
  <si>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</si>
  <si>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</si>
  <si>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</si>
  <si>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</si>
  <si>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</si>
  <si>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</si>
  <si>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</si>
  <si>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</si>
  <si>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</si>
  <si>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</si>
  <si>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</si>
  <si>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</si>
  <si>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</si>
  <si>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</si>
  <si>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</si>
  <si>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</si>
  <si>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</si>
  <si>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</si>
  <si>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</si>
  <si>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</si>
  <si>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</si>
  <si>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</si>
  <si>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</si>
  <si>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</si>
  <si>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</si>
  <si>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</si>
  <si>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</si>
  <si>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</si>
  <si>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</si>
  <si>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</si>
  <si>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</si>
  <si>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</si>
  <si>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</si>
  <si>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</si>
  <si>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</si>
  <si>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</si>
  <si>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</si>
  <si>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</si>
  <si>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</si>
  <si>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</si>
  <si>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</si>
  <si>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</si>
  <si>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</si>
  <si>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</si>
  <si>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</si>
  <si>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</si>
  <si>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</si>
  <si>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</si>
  <si>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</si>
  <si>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</si>
  <si>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</si>
  <si>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</si>
  <si>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</si>
  <si>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</si>
  <si>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</si>
  <si>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</si>
  <si>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</si>
  <si>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</si>
  <si>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</si>
  <si>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</si>
  <si>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</si>
  <si>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</si>
  <si>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</si>
  <si>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</si>
  <si>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</si>
  <si>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</si>
  <si>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</si>
  <si>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</si>
  <si>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</si>
  <si>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</si>
  <si>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</si>
  <si>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</si>
  <si>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</si>
  <si>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</si>
  <si>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</si>
  <si>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</si>
  <si>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</si>
  <si>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</si>
  <si>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</si>
  <si>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</si>
  <si>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</si>
  <si>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</si>
  <si>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</si>
  <si>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</si>
  <si>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</si>
  <si>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</si>
  <si>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</si>
  <si>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</si>
  <si>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</si>
  <si>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</si>
  <si>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</si>
  <si>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</si>
  <si>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</si>
  <si>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</si>
  <si>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</si>
  <si>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</si>
  <si>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</si>
  <si>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</si>
  <si>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</si>
  <si>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</si>
  <si>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</si>
  <si>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</si>
  <si>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</si>
  <si>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</si>
  <si>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</si>
  <si>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</si>
  <si>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</si>
  <si>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</si>
  <si>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</si>
  <si>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</si>
  <si>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</si>
  <si>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</si>
  <si>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</si>
  <si>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</si>
  <si>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</si>
  <si>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</si>
  <si>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</si>
  <si>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</si>
  <si>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</si>
  <si>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</si>
  <si>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</si>
  <si>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</si>
  <si>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</si>
  <si>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</si>
  <si>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</si>
  <si>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</si>
  <si>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</si>
  <si>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</si>
  <si>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</si>
  <si>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</si>
  <si>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</si>
  <si>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</si>
  <si>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</si>
  <si>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</si>
  <si>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</si>
  <si>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</si>
  <si>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</si>
  <si>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</si>
  <si>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</si>
  <si>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</si>
  <si>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</si>
  <si>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</si>
  <si>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</si>
  <si>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</si>
  <si>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</si>
  <si>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</si>
  <si>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</si>
  <si>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</si>
  <si>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</si>
  <si>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</si>
  <si>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</si>
  <si>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</si>
  <si>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</si>
  <si>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</si>
  <si>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</si>
  <si>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</si>
  <si>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</si>
  <si>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</si>
  <si>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</si>
  <si>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</si>
  <si>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</si>
  <si>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</si>
  <si>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</si>
  <si>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</si>
  <si>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</si>
  <si>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</si>
  <si>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</si>
  <si>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</si>
  <si>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</si>
  <si>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</si>
  <si>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</si>
  <si>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</si>
  <si>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</si>
  <si>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</si>
  <si>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</si>
  <si>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</si>
  <si>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</si>
  <si>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</si>
  <si>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</si>
  <si>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</si>
  <si>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</si>
  <si>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</si>
  <si>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</si>
  <si>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</si>
  <si>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</si>
  <si>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</si>
  <si>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</si>
  <si>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</si>
  <si>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</si>
  <si>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</si>
  <si>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</si>
  <si>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</si>
  <si>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</si>
  <si>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</si>
  <si>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</si>
  <si>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</si>
  <si>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</si>
  <si>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</si>
  <si>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</si>
  <si>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</si>
  <si>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</si>
  <si>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</si>
  <si>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</si>
  <si>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</si>
  <si>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</si>
  <si>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</si>
  <si>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</si>
  <si>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</si>
  <si>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</si>
  <si>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</si>
  <si>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</si>
  <si>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</si>
  <si>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</si>
  <si>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</si>
  <si>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</si>
  <si>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</si>
  <si>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</si>
  <si>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</si>
  <si>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</si>
  <si>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</si>
  <si>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</si>
  <si>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</si>
  <si>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</si>
  <si>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</si>
  <si>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</si>
  <si>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</si>
  <si>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</si>
  <si>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</si>
  <si>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</si>
  <si>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</si>
  <si>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</si>
  <si>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</si>
  <si>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</si>
  <si>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</si>
  <si>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</si>
  <si>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</si>
  <si>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</si>
  <si>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</si>
  <si>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</si>
  <si>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</si>
  <si>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</si>
  <si>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</si>
  <si>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</si>
  <si>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</si>
  <si>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</si>
  <si>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</si>
  <si>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</si>
  <si>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</si>
  <si>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</si>
  <si>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</si>
  <si>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</si>
  <si>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</si>
  <si>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</si>
  <si>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</si>
  <si>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</si>
  <si>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</si>
  <si>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</si>
  <si>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</si>
  <si>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</si>
  <si>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</si>
  <si>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</si>
  <si>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</si>
  <si>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</si>
  <si>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</si>
  <si>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</si>
  <si>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</si>
  <si>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</si>
  <si>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</si>
  <si>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</si>
  <si>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</si>
  <si>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</si>
  <si>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</si>
  <si>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</si>
  <si>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</si>
  <si>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</si>
  <si>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</si>
  <si>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</si>
  <si>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</si>
  <si>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</si>
  <si>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</si>
  <si>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</si>
  <si>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</si>
  <si>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</si>
  <si>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</si>
  <si>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</si>
  <si>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</si>
  <si>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</si>
  <si>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</si>
  <si>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</si>
  <si>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</si>
  <si>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</si>
  <si>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</si>
  <si>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</si>
  <si>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</si>
  <si>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</si>
  <si>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</si>
  <si>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</si>
  <si>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</si>
  <si>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</si>
  <si>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</si>
  <si>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</si>
  <si>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</si>
  <si>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</si>
  <si>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</si>
  <si>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</si>
  <si>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</si>
  <si>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</si>
  <si>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</si>
  <si>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</si>
  <si>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</si>
  <si>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</si>
  <si>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</si>
  <si>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</si>
  <si>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</si>
  <si>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</si>
  <si>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</si>
  <si>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</si>
  <si>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</si>
  <si>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</si>
  <si>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</si>
  <si>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</si>
  <si>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</si>
  <si>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</si>
  <si>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</si>
  <si>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</si>
  <si>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</si>
  <si>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</si>
  <si>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</si>
  <si>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</si>
  <si>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</si>
  <si>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</si>
  <si>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</si>
  <si>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</si>
  <si>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</si>
  <si>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</si>
  <si>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</si>
  <si>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</si>
  <si>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</si>
  <si>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</si>
  <si>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</si>
  <si>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</si>
  <si>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</si>
  <si>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</si>
  <si>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</si>
  <si>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</si>
  <si>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</si>
  <si>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</si>
  <si>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</si>
  <si>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</si>
  <si>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</si>
  <si>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</si>
  <si>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</si>
  <si>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</si>
  <si>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</si>
  <si>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</si>
  <si>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</si>
  <si>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</si>
  <si>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</si>
  <si>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</si>
  <si>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</si>
  <si>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</si>
  <si>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</si>
  <si>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</si>
  <si>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</si>
  <si>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</si>
  <si>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</si>
  <si>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</si>
  <si>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</si>
  <si>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</si>
  <si>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</si>
  <si>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</si>
  <si>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</si>
  <si>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</si>
  <si>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</si>
  <si>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</si>
  <si>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</si>
  <si>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</si>
  <si>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</si>
  <si>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</si>
  <si>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</si>
  <si>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</si>
  <si>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</si>
  <si>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</si>
  <si>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</si>
  <si>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</si>
  <si>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</si>
  <si>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</si>
  <si>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</si>
  <si>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</si>
  <si>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</si>
  <si>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</si>
  <si>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</si>
  <si>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</si>
  <si>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</si>
  <si>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</si>
  <si>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</si>
  <si>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</si>
  <si>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</si>
  <si>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</si>
  <si>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</si>
  <si>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</si>
  <si>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</si>
  <si>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</si>
  <si>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</si>
  <si>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</si>
  <si>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</si>
  <si>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</si>
  <si>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</si>
  <si>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</si>
  <si>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</si>
  <si>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</si>
  <si>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</si>
  <si>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</si>
  <si>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</si>
  <si>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</si>
  <si>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</si>
  <si>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</si>
  <si>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</si>
  <si>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</si>
  <si>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</si>
  <si>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</si>
  <si>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</si>
  <si>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</si>
  <si>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</si>
  <si>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</si>
  <si>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</si>
  <si>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</si>
  <si>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</si>
  <si>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</si>
  <si>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</si>
  <si>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</si>
  <si>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</si>
  <si>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</si>
  <si>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</si>
  <si>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</si>
  <si>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</si>
  <si>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</si>
  <si>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</si>
  <si>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</si>
  <si>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</si>
  <si>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</si>
  <si>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</si>
  <si>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</si>
  <si>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</si>
  <si>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</si>
  <si>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</si>
  <si>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</si>
  <si>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</si>
  <si>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</si>
  <si>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</si>
  <si>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</si>
  <si>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</si>
  <si>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</si>
  <si>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</si>
  <si>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</si>
  <si>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</si>
  <si>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</si>
  <si>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</si>
  <si>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</si>
  <si>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</si>
  <si>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</si>
  <si>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</si>
  <si>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</si>
  <si>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</si>
  <si>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</si>
  <si>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</si>
  <si>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</si>
  <si>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</si>
  <si>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</si>
  <si>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</si>
  <si>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</si>
  <si>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</si>
  <si>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</si>
  <si>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</si>
  <si>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</si>
  <si>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</si>
  <si>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</si>
  <si>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</si>
  <si>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</si>
  <si>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</si>
  <si>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</si>
  <si>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</si>
  <si>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</si>
  <si>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</si>
  <si>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</si>
  <si>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</si>
  <si>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</si>
  <si>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</si>
  <si>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</si>
  <si>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</si>
  <si>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</si>
  <si>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</si>
  <si>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</si>
  <si>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</si>
  <si>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</si>
  <si>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</si>
  <si>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</si>
  <si>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</si>
  <si>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</si>
  <si>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</si>
  <si>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</si>
  <si>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</si>
  <si>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</si>
  <si>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</si>
  <si>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</si>
  <si>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</si>
  <si>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</si>
  <si>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</si>
  <si>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</si>
  <si>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</si>
  <si>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</si>
  <si>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</si>
  <si>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</si>
  <si>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</si>
  <si>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</si>
  <si>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</si>
  <si>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</si>
  <si>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</si>
  <si>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</si>
  <si>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</si>
  <si>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</si>
  <si>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</si>
  <si>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</si>
  <si>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</si>
  <si>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</si>
  <si>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</si>
  <si>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</si>
  <si>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</si>
  <si>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</si>
  <si>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</si>
  <si>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</si>
  <si>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</si>
  <si>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</si>
  <si>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</si>
  <si>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</si>
  <si>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</si>
  <si>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</si>
  <si>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</si>
  <si>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</si>
  <si>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</si>
  <si>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</si>
  <si>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</si>
  <si>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</si>
  <si>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</si>
  <si>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</si>
  <si>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</si>
  <si>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</si>
  <si>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</si>
  <si>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</si>
  <si>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</si>
  <si>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</si>
  <si>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</si>
  <si>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</si>
  <si>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</si>
  <si>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</si>
  <si>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</si>
  <si>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</si>
  <si>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</si>
  <si>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</si>
  <si>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</si>
  <si>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</si>
  <si>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</si>
  <si>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</si>
  <si>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</si>
  <si>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</si>
  <si>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</si>
  <si>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</si>
  <si>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</si>
  <si>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</si>
  <si>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</si>
  <si>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</si>
  <si>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</si>
  <si>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</si>
  <si>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</si>
  <si>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</si>
  <si>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</si>
  <si>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</si>
  <si>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</si>
  <si>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</si>
  <si>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</si>
  <si>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</si>
  <si>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</si>
  <si>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</si>
  <si>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</si>
  <si>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</si>
  <si>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</si>
  <si>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</si>
  <si>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</si>
  <si>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</si>
  <si>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</si>
  <si>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</si>
  <si>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</si>
  <si>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</si>
  <si>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</si>
  <si>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</si>
  <si>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</si>
  <si>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</si>
  <si>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</si>
  <si>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</si>
  <si>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</si>
  <si>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</si>
  <si>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</si>
  <si>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</si>
  <si>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</si>
  <si>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</si>
  <si>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</si>
  <si>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</si>
  <si>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</si>
  <si>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</si>
  <si>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</si>
  <si>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</si>
  <si>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</si>
  <si>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</si>
  <si>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</si>
  <si>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</si>
  <si>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</si>
  <si>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</si>
  <si>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</si>
  <si>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</si>
  <si>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</si>
  <si>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</si>
  <si>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</si>
  <si>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</si>
  <si>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</si>
  <si>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</si>
  <si>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</si>
  <si>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</si>
  <si>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</si>
  <si>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</si>
  <si>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</si>
  <si>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</si>
  <si>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</si>
  <si>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</si>
  <si>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</si>
  <si>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</si>
  <si>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</si>
  <si>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</si>
  <si>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</si>
  <si>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</si>
  <si>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</si>
  <si>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</si>
  <si>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</si>
  <si>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</si>
  <si>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</si>
  <si>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</si>
  <si>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</si>
  <si>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</si>
  <si>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</si>
  <si>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</si>
  <si>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</si>
  <si>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</si>
  <si>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</si>
  <si>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</si>
  <si>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</si>
  <si>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</si>
  <si>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</si>
  <si>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</si>
  <si>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</si>
  <si>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</si>
  <si>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</si>
  <si>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</si>
  <si>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</si>
  <si>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</si>
  <si>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</si>
  <si>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</si>
  <si>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</si>
  <si>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</si>
  <si>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</si>
  <si>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</si>
  <si>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</si>
  <si>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</si>
  <si>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</si>
  <si>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</si>
  <si>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</si>
  <si>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</si>
  <si>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</si>
  <si>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</si>
  <si>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</si>
  <si>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</si>
  <si>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</si>
  <si>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</si>
  <si>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</si>
  <si>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</si>
  <si>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</si>
  <si>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</si>
  <si>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</si>
  <si>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</si>
  <si>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</si>
  <si>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</si>
  <si>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</si>
  <si>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</si>
  <si>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</si>
  <si>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</si>
  <si>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</si>
  <si>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</si>
  <si>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</si>
  <si>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</si>
  <si>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</si>
  <si>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</si>
  <si>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</si>
  <si>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</si>
  <si>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</si>
  <si>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</si>
  <si>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</si>
  <si>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</si>
  <si>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</si>
  <si>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</si>
  <si>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</si>
  <si>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</si>
  <si>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</si>
  <si>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</si>
  <si>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</si>
  <si>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</si>
  <si>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</si>
  <si>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</si>
  <si>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</si>
  <si>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</si>
  <si>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</si>
  <si>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</si>
  <si>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</si>
  <si>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</si>
  <si>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</si>
  <si>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</si>
  <si>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</si>
  <si>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</si>
  <si>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</si>
  <si>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</si>
  <si>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</si>
  <si>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</si>
  <si>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</si>
  <si>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</si>
  <si>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</si>
  <si>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</si>
  <si>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</si>
  <si>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</si>
  <si>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</si>
  <si>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</si>
  <si>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</si>
  <si>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</si>
  <si>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</si>
  <si>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</si>
  <si>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</si>
  <si>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</si>
  <si>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</si>
  <si>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</si>
  <si>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</si>
  <si>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</si>
  <si>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</si>
  <si>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</si>
  <si>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</si>
  <si>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</si>
  <si>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</si>
  <si>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</si>
  <si>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</si>
  <si>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</si>
  <si>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</si>
  <si>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</si>
  <si>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</si>
  <si>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</si>
  <si>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</si>
  <si>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</si>
  <si>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</si>
  <si>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</si>
  <si>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</si>
  <si>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</si>
  <si>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</si>
  <si>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</si>
  <si>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</si>
  <si>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</si>
  <si>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</si>
  <si>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</si>
  <si>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</si>
  <si>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</si>
  <si>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</si>
  <si>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</si>
  <si>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</si>
  <si>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</si>
  <si>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</si>
  <si>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</si>
  <si>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</si>
  <si>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</si>
  <si>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</si>
  <si>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</si>
  <si>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</si>
  <si>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</si>
  <si>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</si>
  <si>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</si>
  <si>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</si>
  <si>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</si>
  <si>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</si>
  <si>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</si>
  <si>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</si>
  <si>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</si>
  <si>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</si>
  <si>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</si>
  <si>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</si>
  <si>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</si>
  <si>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</si>
  <si>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</si>
  <si>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</si>
  <si>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</si>
  <si>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</si>
  <si>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</si>
  <si>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</si>
  <si>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</si>
  <si>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</si>
  <si>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</si>
  <si>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</si>
  <si>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</si>
  <si>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</si>
  <si>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</si>
  <si>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</si>
  <si>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</si>
  <si>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</si>
  <si>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</si>
  <si>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</si>
  <si>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</si>
  <si>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</si>
  <si>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</si>
  <si>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</si>
  <si>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</si>
  <si>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</si>
  <si>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</si>
  <si>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</si>
  <si>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</si>
  <si>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</si>
  <si>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</si>
  <si>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</si>
  <si>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</si>
  <si>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</si>
  <si>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</si>
  <si>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</si>
  <si>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</si>
  <si>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</si>
  <si>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</si>
  <si>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</si>
  <si>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</si>
  <si>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</si>
  <si>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</si>
  <si>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</si>
  <si>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</si>
  <si>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</si>
  <si>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</si>
  <si>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</si>
  <si>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</si>
  <si>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</si>
  <si>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</si>
  <si>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</si>
  <si>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</si>
  <si>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</si>
  <si>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</si>
  <si>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</si>
  <si>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</si>
  <si>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</si>
  <si>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</si>
  <si>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</si>
  <si>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</si>
  <si>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</si>
  <si>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</si>
  <si>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</si>
  <si>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</si>
  <si>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</si>
  <si>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</si>
  <si>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</si>
  <si>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</si>
  <si>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</si>
  <si>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</si>
  <si>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</si>
  <si>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</si>
  <si>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</si>
  <si>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</si>
  <si>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</si>
  <si>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</si>
  <si>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</si>
  <si>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</si>
  <si>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</si>
  <si>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</si>
  <si>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</si>
  <si>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</si>
  <si>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</si>
  <si>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</si>
  <si>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</si>
  <si>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</si>
  <si>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</si>
  <si>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</si>
  <si>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</si>
  <si>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</si>
  <si>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</si>
  <si>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</si>
  <si>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</si>
  <si>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</si>
  <si>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</si>
  <si>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</si>
  <si>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</si>
  <si>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</si>
  <si>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</si>
  <si>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</si>
  <si>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</si>
  <si>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</si>
  <si>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</si>
  <si>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</si>
  <si>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</si>
  <si>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</si>
  <si>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</si>
  <si>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</si>
  <si>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</si>
  <si>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</si>
  <si>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</si>
  <si>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</si>
  <si>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</si>
  <si>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</si>
  <si>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</si>
  <si>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</si>
  <si>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</si>
  <si>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</si>
  <si>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</si>
  <si>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</si>
  <si>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</si>
  <si>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</si>
  <si>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</si>
  <si>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</si>
  <si>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</si>
  <si>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</si>
  <si>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</si>
  <si>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</si>
  <si>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</si>
  <si>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</si>
  <si>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</si>
  <si>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</si>
  <si>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</si>
  <si>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</si>
  <si>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</si>
  <si>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</si>
  <si>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</si>
  <si>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</si>
  <si>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</si>
  <si>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</si>
  <si>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</si>
  <si>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</si>
  <si>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</si>
  <si>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</si>
  <si>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</si>
  <si>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</si>
  <si>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</si>
  <si>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</si>
  <si>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</si>
  <si>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</si>
  <si>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</si>
  <si>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</si>
  <si>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</si>
  <si>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</si>
  <si>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</si>
  <si>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</si>
  <si>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</si>
  <si>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</si>
  <si>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</si>
  <si>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</si>
  <si>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</si>
  <si>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</si>
  <si>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</si>
  <si>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</si>
  <si>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</si>
  <si>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</si>
  <si>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</si>
  <si>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</si>
  <si>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</si>
  <si>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</si>
  <si>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</si>
  <si>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</si>
  <si>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</si>
  <si>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</si>
  <si>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</si>
  <si>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</si>
  <si>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</si>
  <si>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</si>
  <si>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</si>
  <si>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</si>
  <si>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</si>
  <si>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</si>
  <si>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</si>
  <si>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</si>
  <si>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</si>
  <si>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</si>
  <si>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</si>
  <si>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</si>
  <si>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</si>
  <si>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</si>
  <si>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</si>
  <si>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</si>
  <si>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</si>
  <si>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</si>
  <si>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</si>
  <si>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</si>
  <si>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</si>
  <si>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</si>
  <si>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</si>
  <si>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</si>
  <si>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</si>
  <si>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</si>
  <si>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</si>
  <si>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</si>
  <si>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</si>
  <si>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</si>
  <si>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</si>
  <si>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</si>
  <si>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</si>
  <si>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</si>
  <si>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</si>
  <si>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</si>
  <si>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</si>
  <si>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</si>
  <si>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</si>
  <si>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</si>
  <si>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</si>
  <si>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</si>
  <si>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</si>
  <si>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</si>
  <si>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</si>
  <si>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</si>
  <si>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</si>
  <si>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</si>
  <si>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</si>
  <si>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</si>
  <si>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</si>
  <si>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</si>
  <si>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</si>
  <si>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</si>
  <si>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</si>
  <si>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</si>
  <si>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</si>
  <si>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</si>
  <si>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</si>
  <si>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</si>
  <si>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</si>
  <si>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</si>
  <si>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</si>
  <si>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</si>
  <si>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</si>
  <si>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</si>
  <si>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</si>
  <si>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</si>
  <si>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</si>
  <si>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</si>
  <si>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</si>
  <si>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</si>
  <si>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</si>
  <si>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</si>
  <si>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</si>
  <si>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</si>
  <si>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</si>
  <si>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</si>
  <si>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</si>
  <si>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</si>
  <si>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</si>
  <si>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</si>
  <si>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</si>
  <si>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</si>
  <si>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</si>
  <si>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</si>
  <si>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</si>
  <si>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</si>
  <si>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</si>
  <si>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</si>
  <si>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</si>
  <si>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</si>
  <si>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</si>
  <si>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</si>
  <si>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</si>
  <si>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</si>
  <si>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</si>
  <si>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</si>
  <si>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</si>
  <si>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</si>
  <si>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</si>
  <si>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</si>
  <si>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</si>
  <si>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</si>
  <si>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</si>
  <si>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</si>
  <si>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</si>
  <si>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</si>
  <si>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</si>
  <si>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</si>
  <si>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</si>
  <si>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</si>
  <si>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</si>
  <si>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</si>
  <si>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</si>
  <si>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</si>
  <si>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</si>
  <si>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</si>
  <si>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</si>
  <si>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</si>
  <si>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</si>
  <si>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</si>
  <si>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</si>
  <si>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</si>
  <si>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</si>
  <si>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</si>
  <si>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</si>
  <si>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</si>
  <si>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</si>
  <si>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</si>
  <si>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</si>
  <si>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</si>
  <si>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</si>
  <si>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</si>
  <si>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</si>
  <si>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</si>
  <si>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</si>
  <si>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</si>
  <si>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</si>
  <si>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</si>
  <si>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</si>
  <si>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</si>
  <si>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</si>
  <si>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</si>
  <si>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</si>
  <si>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</si>
  <si>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</si>
  <si>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</si>
  <si>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</si>
  <si>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</si>
  <si>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</si>
  <si>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</si>
  <si>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</si>
  <si>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</si>
  <si>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</si>
  <si>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</si>
  <si>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</si>
  <si>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</si>
  <si>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</si>
  <si>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</si>
  <si>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</si>
  <si>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</si>
  <si>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</si>
  <si>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</si>
  <si>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</si>
  <si>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</si>
  <si>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</si>
  <si>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</si>
  <si>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</si>
  <si>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</si>
  <si>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</si>
  <si>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</si>
  <si>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</si>
  <si>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</si>
  <si>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</si>
  <si>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</si>
  <si>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</si>
  <si>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</si>
  <si>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</si>
  <si>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</si>
  <si>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</si>
  <si>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</si>
  <si>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</si>
  <si>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</si>
  <si>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</si>
  <si>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</si>
  <si>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</si>
  <si>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</si>
  <si>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</si>
  <si>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</si>
  <si>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</si>
  <si>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</si>
  <si>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</si>
  <si>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</si>
  <si>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</si>
  <si>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</si>
  <si>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</si>
  <si>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</si>
  <si>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</si>
  <si>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</si>
  <si>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</si>
  <si>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</si>
  <si>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</si>
  <si>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</si>
  <si>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</si>
  <si>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</si>
  <si>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</si>
  <si>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</si>
  <si>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</si>
  <si>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</si>
  <si>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</si>
  <si>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</si>
  <si>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</si>
  <si>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</si>
  <si>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</si>
  <si>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</si>
  <si>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</si>
  <si>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</si>
  <si>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</si>
  <si>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</si>
  <si>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</si>
  <si>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</si>
  <si>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</si>
  <si>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</si>
  <si>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</si>
  <si>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</si>
  <si>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</si>
  <si>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</si>
  <si>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</si>
  <si>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</si>
  <si>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</si>
  <si>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</si>
  <si>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</si>
  <si>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</si>
  <si>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</si>
  <si>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</si>
  <si>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</si>
  <si>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</si>
  <si>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</si>
  <si>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</si>
  <si>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</si>
  <si>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</si>
  <si>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</si>
  <si>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</si>
  <si>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</si>
  <si>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</si>
  <si>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</si>
  <si>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</si>
  <si>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</si>
  <si>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</si>
  <si>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</si>
  <si>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</si>
  <si>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</si>
  <si>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</si>
  <si>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</si>
  <si>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</si>
  <si>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</si>
  <si>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</si>
  <si>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</si>
  <si>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</si>
  <si>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</si>
  <si>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</si>
  <si>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</si>
  <si>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</si>
  <si>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</si>
  <si>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</si>
  <si>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</si>
  <si>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</si>
  <si>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</si>
  <si>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</si>
  <si>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</si>
  <si>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</si>
  <si>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</si>
  <si>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</si>
  <si>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</si>
  <si>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</si>
  <si>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</si>
  <si>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</si>
  <si>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</si>
  <si>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</si>
  <si>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</si>
  <si>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</si>
  <si>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</si>
  <si>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</si>
  <si>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</si>
  <si>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</si>
  <si>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</si>
  <si>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</si>
  <si>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</si>
  <si>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</si>
  <si>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</si>
  <si>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</si>
  <si>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</si>
  <si>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</si>
  <si>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</si>
  <si>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</si>
  <si>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</si>
  <si>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</si>
  <si>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</si>
  <si>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</si>
  <si>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</si>
  <si>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</si>
  <si>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</si>
  <si>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</si>
  <si>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</si>
  <si>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</si>
  <si>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</si>
  <si>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</si>
  <si>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</si>
  <si>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</si>
  <si>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</si>
  <si>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</si>
  <si>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</si>
  <si>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</si>
  <si>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</si>
  <si>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</si>
  <si>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</si>
  <si>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</si>
  <si>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</si>
  <si>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</si>
  <si>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</si>
  <si>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</si>
  <si>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</si>
  <si>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</si>
  <si>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</si>
  <si>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</si>
  <si>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</si>
  <si>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</si>
  <si>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</si>
  <si>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</si>
  <si>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</si>
  <si>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</si>
  <si>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</si>
  <si>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</si>
  <si>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</si>
  <si>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</si>
  <si>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</si>
  <si>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</si>
  <si>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</si>
  <si>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</si>
  <si>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</si>
  <si>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</si>
  <si>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</si>
  <si>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</si>
  <si>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</si>
  <si>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</si>
  <si>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</si>
  <si>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</si>
  <si>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</si>
  <si>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</si>
  <si>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</si>
  <si>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</si>
  <si>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</si>
  <si>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</si>
  <si>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</si>
  <si>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</si>
  <si>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</si>
  <si>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</si>
  <si>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</si>
  <si>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</si>
  <si>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</si>
  <si>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</si>
  <si>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</si>
  <si>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</si>
  <si>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</si>
  <si>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</si>
  <si>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</si>
  <si>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</si>
  <si>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</si>
  <si>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</si>
  <si>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</si>
  <si>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</si>
  <si>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</si>
  <si>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</si>
  <si>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</si>
  <si>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</si>
  <si>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</si>
  <si>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</si>
  <si>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</si>
  <si>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</si>
  <si>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</si>
  <si>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</si>
  <si>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</si>
  <si>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</si>
  <si>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</si>
  <si>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</si>
  <si>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</si>
  <si>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</si>
  <si>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</si>
  <si>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</si>
  <si>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</si>
  <si>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</si>
  <si>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</si>
  <si>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</si>
  <si>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</si>
  <si>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</si>
  <si>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</si>
  <si>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</si>
  <si>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</si>
  <si>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</si>
  <si>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</si>
  <si>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</si>
  <si>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</si>
  <si>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</si>
  <si>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</si>
  <si>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</si>
  <si>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</si>
  <si>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</si>
  <si>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</si>
  <si>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</si>
  <si>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</si>
  <si>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</si>
  <si>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</si>
  <si>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</si>
  <si>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</si>
  <si>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</si>
  <si>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</si>
  <si>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</si>
  <si>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</si>
  <si>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</si>
  <si>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</si>
  <si>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</si>
  <si>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</si>
  <si>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</si>
  <si>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</si>
  <si>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</si>
  <si>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</si>
  <si>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</si>
  <si>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</si>
  <si>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</si>
  <si>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</si>
  <si>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</si>
  <si>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</si>
  <si>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</si>
  <si>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</si>
  <si>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</si>
  <si>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</si>
  <si>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</si>
  <si>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</si>
  <si>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</si>
  <si>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</si>
  <si>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</si>
  <si>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</si>
  <si>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</si>
  <si>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</si>
  <si>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</si>
  <si>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</si>
  <si>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</si>
  <si>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</si>
  <si>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</si>
  <si>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</si>
  <si>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</si>
  <si>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</si>
  <si>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</si>
  <si>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</si>
  <si>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</si>
  <si>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</si>
  <si>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</si>
  <si>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</si>
  <si>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</si>
  <si>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</si>
  <si>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</si>
  <si>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</si>
  <si>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</si>
  <si>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</si>
  <si>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</si>
  <si>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</si>
  <si>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</si>
  <si>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</si>
  <si>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</si>
  <si>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</si>
  <si>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</si>
  <si>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</si>
  <si>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</si>
  <si>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</si>
  <si>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</si>
  <si>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</si>
  <si>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</si>
  <si>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</si>
  <si>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</si>
  <si>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</si>
  <si>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</si>
  <si>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</si>
  <si>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</si>
  <si>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</si>
  <si>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</si>
  <si>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</si>
  <si>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</si>
  <si>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</si>
  <si>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</si>
  <si>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</si>
  <si>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</si>
  <si>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</si>
  <si>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</si>
  <si>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</si>
  <si>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</si>
  <si>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</si>
  <si>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</si>
  <si>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</si>
  <si>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</si>
  <si>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</si>
  <si>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</si>
  <si>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</si>
  <si>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</si>
  <si>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</si>
  <si>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</si>
  <si>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</si>
  <si>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</si>
  <si>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</si>
  <si>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</si>
  <si>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</si>
  <si>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</si>
  <si>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</si>
  <si>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</si>
  <si>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</si>
  <si>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</si>
  <si>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</si>
  <si>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</si>
  <si>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</si>
  <si>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</si>
  <si>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</si>
  <si>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</si>
  <si>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</si>
  <si>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</si>
  <si>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</si>
  <si>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</si>
  <si>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</si>
  <si>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</si>
  <si>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</si>
  <si>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</si>
  <si>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</si>
  <si>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</si>
  <si>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</si>
  <si>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</si>
  <si>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</si>
  <si>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</si>
  <si>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</si>
  <si>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</si>
  <si>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</si>
  <si>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</si>
  <si>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</si>
  <si>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</si>
  <si>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</si>
  <si>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</si>
  <si>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</si>
  <si>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</si>
  <si>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</si>
  <si>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</si>
  <si>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</si>
  <si>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</si>
  <si>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</si>
  <si>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</si>
  <si>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</si>
  <si>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</si>
  <si>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</si>
  <si>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</si>
  <si>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</si>
  <si>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</si>
  <si>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</si>
  <si>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</si>
  <si>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</si>
  <si>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</si>
  <si>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</si>
  <si>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</si>
  <si>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</si>
  <si>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</si>
  <si>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</si>
  <si>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</si>
  <si>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</si>
  <si>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</si>
  <si>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</si>
  <si>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</si>
  <si>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</si>
  <si>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</si>
  <si>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</si>
  <si>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</si>
  <si>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</si>
  <si>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</si>
  <si>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</si>
  <si>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</si>
  <si>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</si>
  <si>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</si>
  <si>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</si>
  <si>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</si>
  <si>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</si>
  <si>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</si>
  <si>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</si>
  <si>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</si>
  <si>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</si>
  <si>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</si>
  <si>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</si>
  <si>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</si>
  <si>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</si>
  <si>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</si>
  <si>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</si>
  <si>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</si>
  <si>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</si>
  <si>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</si>
  <si>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</si>
  <si>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</si>
  <si>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</si>
  <si>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</si>
  <si>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</si>
  <si>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</si>
  <si>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</si>
  <si>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</si>
  <si>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</si>
  <si>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</si>
  <si>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</si>
  <si>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</si>
  <si>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</si>
  <si>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</si>
  <si>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</si>
  <si>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</si>
  <si>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</si>
  <si>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</si>
  <si>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</si>
  <si>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</si>
  <si>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</si>
  <si>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</si>
  <si>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</si>
  <si>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</si>
  <si>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</si>
  <si>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</si>
  <si>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</si>
  <si>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</si>
  <si>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</si>
  <si>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</si>
  <si>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</si>
  <si>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</si>
  <si>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</si>
  <si>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</si>
  <si>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</si>
  <si>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</si>
  <si>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</si>
  <si>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</si>
  <si>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</si>
  <si>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</si>
  <si>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</si>
  <si>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</si>
  <si>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</si>
  <si>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</si>
  <si>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</si>
  <si>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</si>
  <si>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</si>
  <si>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</si>
  <si>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</si>
  <si>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</si>
  <si>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</si>
  <si>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</si>
  <si>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</si>
  <si>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</si>
  <si>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</si>
  <si>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</si>
  <si>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</si>
  <si>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</si>
  <si>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</si>
  <si>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</si>
  <si>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</si>
  <si>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</si>
  <si>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</si>
  <si>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</si>
  <si>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</si>
  <si>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</si>
  <si>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</si>
  <si>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</si>
  <si>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</si>
  <si>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</si>
  <si>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</si>
  <si>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</si>
  <si>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</si>
  <si>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</si>
  <si>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</si>
  <si>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</si>
  <si>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</si>
  <si>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</si>
  <si>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</si>
  <si>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</si>
  <si>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</si>
  <si>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</si>
  <si>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</si>
  <si>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</si>
  <si>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</si>
  <si>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</si>
  <si>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</si>
  <si>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</si>
  <si>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</si>
  <si>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</si>
  <si>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</si>
  <si>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</si>
  <si>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</si>
  <si>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</si>
  <si>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</si>
  <si>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</si>
  <si>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</si>
  <si>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</si>
  <si>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</si>
  <si>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</si>
  <si>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</si>
  <si>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</si>
  <si>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</si>
  <si>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</si>
  <si>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</si>
  <si>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</si>
  <si>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</si>
  <si>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</si>
  <si>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</si>
  <si>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</si>
  <si>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</si>
  <si>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</si>
  <si>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</si>
  <si>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</si>
  <si>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</si>
  <si>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</si>
  <si>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</si>
  <si>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</si>
  <si>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</si>
  <si>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</si>
  <si>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</si>
  <si>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</si>
  <si>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</si>
  <si>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</si>
  <si>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</si>
  <si>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</si>
  <si>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</si>
  <si>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</si>
  <si>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</si>
  <si>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</si>
  <si>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</si>
  <si>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</si>
  <si>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</si>
  <si>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</si>
  <si>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</si>
  <si>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</si>
  <si>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</si>
  <si>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</si>
  <si>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</si>
  <si>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</si>
  <si>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</si>
  <si>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</si>
  <si>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</si>
  <si>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</si>
  <si>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</si>
  <si>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</si>
  <si>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</si>
  <si>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</si>
  <si>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</si>
  <si>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</si>
  <si>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</si>
  <si>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</si>
  <si>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</si>
  <si>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</si>
  <si>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</si>
  <si>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</si>
  <si>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</si>
  <si>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</si>
  <si>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</si>
  <si>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</si>
  <si>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</si>
  <si>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</si>
  <si>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</si>
  <si>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</si>
  <si>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</si>
  <si>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</si>
  <si>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</si>
  <si>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</si>
  <si>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</si>
  <si>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</si>
  <si>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</si>
  <si>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</si>
  <si>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</si>
  <si>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</si>
  <si>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</si>
  <si>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</si>
  <si>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</si>
  <si>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</si>
  <si>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</si>
  <si>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</si>
  <si>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</si>
  <si>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</si>
  <si>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</si>
  <si>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</si>
  <si>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</si>
  <si>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</si>
  <si>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</si>
  <si>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</si>
  <si>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</si>
  <si>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</si>
  <si>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</si>
  <si>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</si>
  <si>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</si>
  <si>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</si>
  <si>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</si>
  <si>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</si>
  <si>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</si>
  <si>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</si>
  <si>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</si>
  <si>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</si>
  <si>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</si>
  <si>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</si>
  <si>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</si>
  <si>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</si>
  <si>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</si>
  <si>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</si>
  <si>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</si>
  <si>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</si>
  <si>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</si>
  <si>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</si>
  <si>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</si>
  <si>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</si>
  <si>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</si>
  <si>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</si>
  <si>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</si>
  <si>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</si>
  <si>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</si>
  <si>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</si>
  <si>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</si>
  <si>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</si>
  <si>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</si>
  <si>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</si>
  <si>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</si>
  <si>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</si>
  <si>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</si>
  <si>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</si>
  <si>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</si>
  <si>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</si>
  <si>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</si>
  <si>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</si>
  <si>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</si>
  <si>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</si>
  <si>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</si>
  <si>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</si>
  <si>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</si>
  <si>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</si>
  <si>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</si>
  <si>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</si>
  <si>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</si>
  <si>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</si>
  <si>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</si>
  <si>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</si>
  <si>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</si>
  <si>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</si>
  <si>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</si>
  <si>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</si>
  <si>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</si>
  <si>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</si>
  <si>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</si>
  <si>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</si>
  <si>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</si>
  <si>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</si>
  <si>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</si>
  <si>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</si>
  <si>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</si>
  <si>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</si>
  <si>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</si>
  <si>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</si>
  <si>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</si>
  <si>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</si>
  <si>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</si>
  <si>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</si>
  <si>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</si>
  <si>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</si>
  <si>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</si>
  <si>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</si>
  <si>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</si>
  <si>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</si>
  <si>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</si>
  <si>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</si>
  <si>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</si>
  <si>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</si>
  <si>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</si>
  <si>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</si>
  <si>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</si>
  <si>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</si>
  <si>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</si>
  <si>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</si>
  <si>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</si>
  <si>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</si>
  <si>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</si>
  <si>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</si>
  <si>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</si>
  <si>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</si>
  <si>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</si>
  <si>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</si>
  <si>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</si>
  <si>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</si>
  <si>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</si>
  <si>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</si>
  <si>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</si>
  <si>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</si>
  <si>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</si>
  <si>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</si>
  <si>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</si>
  <si>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</si>
  <si>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</si>
  <si>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</si>
  <si>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</si>
  <si>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</si>
  <si>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</si>
  <si>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</si>
  <si>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</si>
  <si>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</si>
  <si>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</si>
  <si>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</si>
  <si>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</si>
  <si>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</si>
  <si>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</si>
  <si>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</si>
  <si>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</si>
  <si>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</si>
  <si>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</si>
  <si>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</si>
  <si>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</si>
  <si>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</si>
  <si>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</si>
  <si>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</si>
  <si>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</si>
  <si>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</si>
  <si>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</si>
  <si>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</si>
  <si>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</si>
  <si>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</si>
  <si>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</si>
  <si>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</si>
  <si>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</si>
  <si>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</si>
  <si>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</si>
  <si>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</si>
  <si>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</si>
  <si>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</si>
  <si>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</si>
  <si>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</si>
  <si>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</si>
  <si>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</si>
  <si>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</si>
  <si>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</si>
  <si>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</si>
  <si>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</si>
  <si>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</si>
  <si>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</si>
  <si>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</si>
  <si>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</si>
  <si>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</si>
  <si>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</si>
  <si>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</si>
  <si>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</si>
  <si>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</si>
  <si>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</si>
  <si>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</si>
  <si>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</si>
  <si>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</si>
  <si>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</si>
  <si>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</si>
  <si>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</si>
  <si>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</si>
  <si>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</si>
  <si>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</si>
  <si>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</si>
  <si>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</si>
  <si>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</si>
  <si>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</si>
  <si>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</si>
  <si>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</si>
  <si>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</si>
  <si>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</si>
  <si>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</si>
  <si>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</si>
  <si>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</si>
  <si>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</si>
  <si>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</si>
  <si>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</si>
  <si>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</si>
  <si>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</si>
  <si>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</si>
  <si>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</si>
  <si>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</si>
  <si>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</si>
  <si>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</si>
  <si>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</si>
  <si>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</si>
  <si>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</si>
  <si>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</si>
  <si>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</si>
  <si>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</si>
  <si>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</si>
  <si>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</si>
  <si>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</si>
  <si>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</si>
  <si>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</si>
  <si>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</si>
  <si>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</si>
  <si>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</si>
  <si>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</si>
  <si>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</si>
  <si>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</si>
  <si>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</si>
  <si>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</si>
  <si>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</si>
  <si>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</si>
  <si>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</si>
  <si>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</si>
  <si>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</si>
  <si>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</si>
  <si>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</si>
  <si>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</si>
  <si>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</si>
  <si>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</si>
  <si>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</si>
  <si>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</si>
  <si>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</si>
  <si>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</si>
  <si>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</si>
  <si>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</si>
  <si>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</si>
  <si>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</si>
  <si>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</si>
  <si>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</si>
  <si>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</si>
  <si>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</si>
  <si>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</si>
  <si>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</si>
  <si>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</si>
  <si>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</si>
  <si>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</si>
  <si>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</si>
  <si>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</si>
  <si>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</si>
  <si>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</si>
  <si>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</si>
  <si>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</si>
  <si>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</si>
  <si>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</si>
  <si>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</si>
  <si>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</si>
  <si>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</si>
  <si>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</si>
  <si>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</si>
  <si>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</si>
  <si>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</si>
  <si>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</si>
  <si>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</si>
  <si>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</si>
  <si>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</si>
  <si>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</si>
  <si>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</si>
  <si>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</si>
  <si>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</si>
  <si>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</si>
  <si>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</si>
  <si>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</si>
  <si>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</si>
  <si>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</si>
  <si>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</si>
  <si>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</si>
  <si>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</si>
  <si>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</si>
  <si>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</si>
  <si>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</si>
  <si>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</si>
  <si>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</si>
  <si>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</si>
  <si>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</si>
  <si>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</si>
  <si>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</si>
  <si>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</si>
  <si>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</si>
  <si>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</si>
  <si>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</si>
  <si>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</si>
  <si>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</si>
  <si>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</si>
  <si>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</si>
  <si>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</si>
  <si>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</si>
  <si>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</si>
  <si>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</si>
  <si>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</si>
  <si>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</si>
  <si>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</si>
  <si>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</si>
  <si>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</si>
  <si>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</si>
  <si>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</si>
  <si>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</si>
  <si>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</si>
  <si>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</si>
  <si>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</si>
  <si>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</si>
  <si>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</si>
  <si>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</si>
  <si>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</si>
  <si>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</si>
  <si>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</si>
  <si>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</si>
  <si>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</si>
  <si>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</si>
  <si>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</si>
  <si>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</si>
  <si>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</si>
  <si>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</si>
  <si>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</si>
  <si>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</si>
  <si>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</si>
  <si>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</si>
  <si>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</si>
  <si>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</si>
  <si>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</si>
  <si>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</si>
  <si>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</si>
  <si>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</si>
  <si>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</si>
  <si>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</si>
  <si>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</si>
  <si>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</si>
  <si>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</si>
  <si>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</si>
  <si>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</si>
  <si>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</si>
  <si>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</si>
  <si>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</si>
  <si>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</si>
  <si>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</si>
  <si>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</si>
  <si>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</si>
  <si>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</si>
  <si>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</si>
  <si>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</si>
  <si>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</si>
  <si>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</si>
  <si>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</si>
  <si>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</si>
  <si>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</si>
  <si>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</si>
  <si>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</si>
  <si>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</si>
  <si>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</si>
  <si>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</si>
  <si>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</si>
  <si>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</si>
  <si>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</si>
  <si>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</si>
  <si>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</si>
  <si>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</si>
  <si>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</si>
  <si>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</si>
  <si>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</si>
  <si>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</si>
  <si>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</si>
  <si>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</si>
  <si>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</si>
  <si>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</si>
  <si>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</si>
  <si>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</si>
  <si>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</si>
  <si>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</si>
  <si>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</si>
  <si>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</si>
  <si>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</si>
  <si>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</si>
  <si>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</si>
  <si>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</si>
  <si>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</si>
  <si>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</si>
  <si>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</si>
  <si>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</si>
  <si>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</si>
  <si>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</si>
  <si>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</si>
  <si>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</si>
  <si>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</si>
  <si>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</si>
  <si>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</si>
  <si>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</si>
  <si>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</si>
  <si>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</si>
  <si>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</si>
  <si>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</si>
  <si>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</si>
  <si>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</si>
  <si>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</si>
  <si>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</si>
  <si>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</si>
  <si>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</si>
  <si>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</si>
  <si>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</si>
  <si>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</si>
  <si>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</si>
  <si>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</si>
  <si>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</si>
  <si>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</si>
  <si>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</si>
  <si>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</si>
  <si>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</si>
  <si>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</si>
  <si>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</si>
  <si>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</si>
  <si>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</si>
  <si>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</si>
  <si>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</si>
  <si>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</si>
  <si>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</si>
  <si>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</si>
  <si>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</si>
  <si>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</si>
  <si>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</si>
  <si>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</si>
  <si>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</si>
  <si>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</si>
  <si>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</si>
  <si>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</si>
  <si>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</si>
  <si>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</si>
  <si>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</si>
  <si>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</si>
  <si>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</si>
  <si>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</si>
  <si>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</si>
  <si>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</si>
  <si>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</si>
  <si>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</si>
  <si>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</si>
  <si>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</si>
  <si>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</si>
  <si>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</si>
  <si>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</si>
  <si>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</si>
  <si>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</si>
  <si>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</si>
  <si>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</si>
  <si>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</si>
  <si>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</si>
  <si>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</si>
  <si>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</si>
  <si>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</si>
  <si>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</si>
  <si>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</si>
  <si>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</si>
  <si>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</si>
  <si>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</si>
  <si>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</si>
  <si>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</si>
  <si>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</si>
  <si>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</si>
  <si>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</si>
  <si>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</si>
  <si>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</si>
  <si>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</si>
  <si>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</si>
  <si>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</si>
  <si>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</si>
  <si>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</si>
  <si>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</si>
  <si>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</si>
  <si>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</si>
  <si>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</si>
  <si>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</si>
  <si>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</si>
  <si>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</si>
  <si>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</si>
  <si>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</si>
  <si>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</si>
  <si>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</si>
  <si>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</si>
  <si>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</si>
  <si>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</si>
  <si>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</si>
  <si>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</si>
  <si>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</si>
  <si>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</si>
  <si>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</si>
  <si>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</si>
  <si>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</si>
  <si>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</si>
  <si>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</si>
  <si>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</si>
  <si>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</si>
  <si>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</si>
  <si>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</si>
  <si>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</si>
  <si>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</si>
  <si>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</si>
  <si>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</si>
  <si>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</si>
  <si>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</si>
  <si>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</si>
  <si>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</si>
  <si>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</si>
  <si>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</si>
  <si>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</si>
  <si>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</si>
  <si>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</si>
  <si>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</si>
  <si>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</si>
  <si>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</si>
  <si>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</si>
  <si>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</si>
  <si>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</si>
  <si>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</si>
  <si>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</si>
  <si>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</si>
  <si>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</si>
  <si>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</si>
  <si>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</si>
  <si>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</si>
  <si>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</si>
  <si>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</si>
  <si>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</si>
  <si>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</si>
  <si>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</si>
  <si>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</si>
  <si>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</si>
  <si>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</si>
  <si>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</si>
  <si>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</si>
  <si>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</si>
  <si>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</si>
  <si>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</si>
  <si>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</si>
  <si>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</si>
  <si>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</si>
  <si>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</si>
  <si>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</si>
  <si>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</si>
  <si>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</si>
  <si>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</si>
  <si>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</si>
  <si>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</si>
  <si>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</si>
  <si>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</si>
  <si>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</si>
  <si>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</si>
  <si>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</si>
  <si>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</si>
  <si>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</si>
  <si>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</si>
  <si>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</si>
  <si>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</si>
  <si>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</si>
  <si>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</si>
  <si>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</si>
  <si>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</si>
  <si>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</si>
  <si>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</si>
  <si>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</si>
  <si>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</si>
  <si>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</si>
  <si>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</si>
  <si>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</si>
  <si>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</si>
  <si>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</si>
  <si>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</si>
  <si>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</si>
  <si>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</si>
  <si>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</si>
  <si>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</si>
  <si>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</si>
  <si>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</si>
  <si>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</si>
  <si>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</si>
  <si>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</si>
  <si>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</si>
  <si>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</si>
  <si>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</si>
  <si>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</si>
  <si>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</si>
  <si>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</si>
  <si>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</si>
  <si>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</si>
  <si>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</si>
  <si>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</si>
  <si>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</si>
  <si>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</si>
  <si>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</si>
  <si>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</si>
  <si>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</si>
  <si>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</si>
  <si>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</si>
  <si>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</si>
  <si>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</si>
  <si>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</si>
  <si>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</si>
  <si>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</si>
  <si>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</si>
  <si>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</si>
  <si>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</si>
  <si>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</si>
  <si>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</si>
  <si>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</si>
  <si>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</si>
  <si>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</si>
  <si>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</si>
  <si>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</si>
  <si>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</si>
  <si>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</si>
  <si>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</si>
  <si>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</si>
  <si>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</si>
  <si>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</si>
  <si>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</si>
  <si>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</si>
  <si>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</si>
  <si>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</si>
  <si>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</si>
  <si>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</si>
  <si>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</si>
  <si>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</si>
  <si>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</si>
  <si>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</si>
  <si>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</si>
  <si>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</si>
  <si>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</si>
  <si>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</si>
  <si>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</si>
  <si>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</si>
  <si>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</si>
  <si>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</si>
  <si>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</si>
  <si>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</si>
  <si>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</si>
  <si>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</si>
  <si>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</si>
  <si>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</si>
  <si>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</si>
  <si>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</si>
  <si>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</si>
  <si>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</si>
  <si>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</si>
  <si>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</si>
  <si>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</si>
  <si>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</si>
  <si>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</si>
  <si>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</si>
  <si>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</si>
  <si>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</si>
  <si>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</si>
  <si>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</si>
  <si>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</si>
  <si>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</si>
  <si>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</si>
  <si>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</si>
  <si>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</si>
  <si>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</si>
  <si>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</si>
  <si>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</si>
  <si>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</si>
  <si>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</si>
  <si>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</si>
  <si>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</si>
  <si>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</si>
  <si>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</si>
  <si>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</si>
  <si>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</si>
  <si>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</si>
  <si>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</si>
  <si>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</si>
  <si>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</si>
  <si>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</si>
  <si>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</si>
  <si>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</si>
  <si>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</si>
  <si>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</si>
  <si>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</si>
  <si>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</si>
  <si>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</si>
  <si>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</si>
  <si>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</si>
  <si>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</si>
  <si>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</si>
  <si>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</si>
  <si>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</si>
  <si>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</si>
  <si>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</si>
  <si>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</si>
  <si>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</si>
  <si>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</si>
  <si>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</si>
  <si>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</si>
  <si>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</si>
  <si>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</si>
  <si>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</si>
  <si>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</si>
  <si>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</si>
  <si>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</si>
  <si>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</si>
  <si>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</si>
  <si>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</si>
  <si>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</si>
  <si>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</si>
  <si>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</si>
  <si>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</si>
  <si>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</si>
  <si>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</si>
  <si>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</si>
  <si>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</si>
  <si>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</si>
  <si>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</si>
  <si>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</si>
  <si>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</si>
  <si>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</si>
  <si>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</si>
  <si>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</si>
  <si>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</si>
  <si>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</si>
  <si>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</si>
  <si>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</si>
  <si>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</si>
  <si>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</si>
  <si>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</si>
  <si>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</si>
  <si>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</si>
  <si>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</si>
  <si>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</si>
  <si>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</si>
  <si>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</si>
  <si>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</si>
  <si>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</si>
  <si>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</si>
  <si>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</si>
  <si>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</si>
  <si>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</si>
  <si>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</si>
  <si>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</si>
  <si>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</si>
  <si>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</si>
  <si>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</si>
  <si>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</si>
  <si>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</si>
  <si>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</si>
  <si>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</si>
  <si>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</si>
  <si>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</si>
  <si>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</si>
  <si>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</si>
  <si>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</si>
  <si>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</si>
  <si>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</si>
  <si>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</si>
  <si>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</si>
  <si>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</si>
  <si>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</si>
  <si>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</si>
  <si>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</si>
  <si>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</si>
  <si>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</si>
  <si>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</si>
  <si>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</si>
  <si>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</si>
  <si>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</si>
  <si>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</si>
  <si>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</si>
  <si>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</si>
  <si>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</si>
  <si>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</si>
  <si>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</si>
  <si>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</si>
  <si>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</si>
  <si>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</si>
  <si>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</si>
  <si>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</si>
  <si>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</si>
  <si>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</si>
  <si>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</si>
  <si>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</si>
  <si>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</si>
  <si>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</si>
  <si>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</si>
  <si>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</si>
  <si>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</si>
  <si>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</si>
  <si>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</si>
  <si>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</si>
  <si>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</si>
  <si>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</si>
  <si>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</si>
  <si>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</si>
  <si>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</si>
  <si>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</si>
  <si>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</si>
  <si>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</si>
  <si>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</si>
  <si>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</si>
  <si>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</si>
  <si>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</si>
  <si>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</si>
  <si>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</si>
  <si>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</si>
  <si>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</si>
  <si>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</si>
  <si>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</si>
  <si>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</si>
  <si>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</si>
  <si>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</si>
  <si>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</si>
  <si>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</si>
  <si>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</si>
  <si>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</si>
  <si>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</si>
  <si>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</si>
  <si>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</si>
  <si>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</si>
  <si>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</si>
  <si>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</si>
  <si>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</si>
  <si>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</si>
  <si>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</si>
  <si>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</si>
  <si>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</si>
  <si>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</si>
  <si>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</si>
  <si>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</si>
  <si>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</si>
  <si>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</si>
  <si>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</si>
  <si>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</si>
  <si>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</si>
  <si>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</si>
  <si>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</si>
  <si>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</si>
  <si>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</si>
  <si>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</si>
  <si>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</si>
  <si>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</si>
  <si>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</si>
  <si>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</si>
  <si>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</si>
  <si>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</si>
  <si>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</si>
  <si>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</si>
  <si>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</si>
  <si>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</si>
  <si>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</si>
  <si>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</si>
  <si>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</si>
  <si>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</si>
  <si>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</si>
  <si>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</si>
  <si>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</si>
  <si>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</si>
  <si>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</si>
  <si>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</si>
  <si>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</si>
  <si>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</si>
  <si>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</si>
  <si>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</si>
  <si>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</si>
  <si>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</si>
  <si>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</si>
  <si>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</si>
  <si>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</si>
  <si>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</si>
  <si>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</si>
  <si>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</si>
  <si>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</si>
  <si>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</si>
  <si>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</si>
  <si>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</si>
  <si>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</si>
  <si>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</si>
  <si>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</si>
  <si>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</si>
  <si>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</si>
  <si>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</si>
  <si>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</si>
  <si>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</si>
  <si>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</si>
  <si>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</si>
  <si>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</si>
  <si>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</si>
  <si>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</si>
  <si>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</si>
  <si>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</si>
  <si>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</si>
  <si>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</si>
  <si>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</si>
  <si>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</si>
  <si>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</si>
  <si>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</si>
  <si>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</si>
  <si>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</si>
  <si>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</si>
  <si>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</si>
  <si>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</si>
  <si>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</si>
  <si>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</si>
  <si>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</si>
  <si>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</si>
  <si>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</si>
  <si>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</si>
  <si>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</si>
  <si>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</si>
  <si>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</si>
  <si>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</si>
  <si>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</si>
  <si>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</si>
  <si>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</si>
  <si>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</si>
  <si>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</si>
  <si>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</si>
  <si>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</si>
  <si>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</si>
  <si>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</si>
  <si>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</si>
  <si>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</si>
  <si>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</si>
  <si>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</si>
  <si>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</si>
  <si>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</si>
  <si>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</si>
  <si>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</si>
  <si>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</si>
  <si>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</si>
  <si>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</si>
  <si>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</si>
  <si>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</si>
  <si>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</si>
  <si>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</si>
  <si>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</si>
  <si>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</si>
  <si>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</si>
  <si>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</si>
  <si>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</si>
  <si>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</si>
  <si>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</si>
  <si>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</si>
  <si>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</si>
  <si>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</si>
  <si>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</si>
  <si>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</si>
  <si>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</si>
  <si>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</si>
  <si>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</si>
  <si>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</si>
  <si>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</si>
  <si>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</si>
  <si>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</si>
  <si>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</si>
  <si>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</si>
  <si>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</si>
  <si>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</si>
  <si>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</si>
  <si>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</si>
  <si>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</si>
  <si>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</si>
  <si>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</si>
  <si>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</si>
  <si>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</si>
  <si>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</si>
  <si>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</si>
  <si>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</si>
  <si>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</si>
  <si>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</si>
  <si>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</si>
  <si>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</si>
  <si>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</si>
  <si>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</si>
  <si>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</si>
  <si>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</si>
  <si>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</si>
  <si>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</si>
  <si>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</si>
  <si>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</si>
  <si>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</si>
  <si>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</si>
  <si>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</si>
  <si>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</si>
  <si>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</si>
  <si>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</si>
  <si>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</si>
  <si>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</si>
  <si>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</si>
  <si>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</si>
  <si>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</si>
  <si>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</si>
  <si>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</si>
  <si>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</si>
  <si>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</si>
  <si>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</si>
  <si>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</si>
  <si>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</si>
  <si>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</si>
  <si>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</si>
  <si>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</si>
  <si>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</si>
  <si>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</si>
  <si>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</si>
  <si>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</si>
  <si>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</si>
  <si>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</si>
  <si>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</si>
  <si>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</si>
  <si>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</si>
  <si>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</si>
  <si>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</si>
  <si>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</si>
  <si>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</si>
  <si>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</si>
  <si>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</si>
  <si>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</si>
  <si>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</si>
  <si>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</si>
  <si>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</si>
  <si>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</si>
  <si>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</si>
  <si>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</si>
  <si>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</si>
  <si>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</si>
  <si>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</si>
  <si>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</si>
  <si>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</si>
  <si>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</si>
  <si>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</si>
  <si>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</si>
  <si>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</si>
  <si>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</si>
  <si>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</si>
  <si>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</si>
  <si>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</si>
  <si>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</si>
  <si>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</si>
  <si>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</si>
  <si>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</si>
  <si>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</si>
  <si>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</si>
  <si>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</si>
  <si>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</si>
  <si>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</si>
  <si>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</si>
  <si>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</si>
  <si>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</si>
  <si>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</si>
  <si>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</si>
  <si>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</si>
  <si>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</si>
  <si>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</si>
  <si>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</si>
  <si>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</si>
  <si>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</si>
  <si>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</si>
  <si>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</si>
  <si>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</si>
  <si>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</si>
  <si>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</si>
  <si>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</si>
  <si>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</si>
  <si>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</si>
  <si>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</si>
  <si>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</si>
  <si>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</si>
  <si>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</si>
  <si>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</si>
  <si>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</si>
  <si>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</si>
  <si>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</si>
  <si>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</si>
  <si>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</si>
  <si>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</si>
  <si>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</si>
  <si>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</si>
  <si>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</si>
  <si>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</si>
  <si>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</si>
  <si>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</si>
  <si>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</si>
  <si>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</si>
  <si>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</si>
  <si>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</si>
  <si>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</si>
  <si>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</si>
  <si>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</si>
  <si>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</si>
  <si>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</si>
  <si>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</si>
  <si>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</si>
  <si>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</si>
  <si>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</si>
  <si>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</si>
  <si>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</si>
  <si>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</si>
  <si>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</si>
  <si>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</si>
  <si>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</si>
  <si>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</si>
  <si>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</si>
  <si>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</si>
  <si>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</si>
  <si>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</si>
  <si>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</si>
  <si>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</si>
  <si>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</si>
  <si>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</si>
  <si>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</si>
  <si>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</si>
  <si>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</si>
  <si>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</si>
  <si>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</si>
  <si>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</si>
  <si>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</si>
  <si>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</si>
  <si>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</si>
  <si>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</si>
  <si>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</si>
  <si>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</si>
  <si>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</si>
  <si>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</si>
  <si>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</si>
  <si>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</si>
  <si>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</si>
  <si>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</si>
  <si>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</si>
  <si>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</si>
  <si>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</si>
  <si>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</si>
  <si>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</si>
  <si>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</si>
  <si>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</si>
  <si>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</si>
  <si>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</si>
  <si>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</si>
  <si>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</si>
  <si>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</si>
  <si>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</si>
  <si>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</si>
  <si>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</si>
  <si>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</si>
  <si>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</si>
  <si>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</si>
  <si>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</si>
  <si>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</si>
  <si>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</si>
  <si>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</si>
  <si>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</si>
  <si>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</si>
  <si>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</si>
  <si>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</si>
  <si>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</si>
  <si>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</si>
  <si>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</si>
  <si>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</si>
  <si>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</si>
  <si>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</si>
  <si>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</si>
  <si>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</si>
  <si>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</si>
  <si>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</si>
  <si>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</si>
  <si>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</si>
  <si>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</si>
  <si>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</si>
  <si>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</si>
  <si>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</si>
  <si>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</si>
  <si>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</si>
  <si>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</si>
  <si>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</si>
  <si>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</si>
  <si>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</si>
  <si>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</si>
  <si>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</si>
  <si>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</si>
  <si>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</si>
  <si>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</si>
  <si>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</si>
  <si>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</si>
  <si>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</si>
  <si>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</si>
  <si>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</si>
  <si>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</si>
  <si>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</si>
  <si>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</si>
  <si>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</si>
  <si>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</si>
  <si>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</si>
  <si>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</si>
  <si>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</si>
  <si>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</si>
  <si>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</si>
  <si>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</si>
  <si>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</si>
  <si>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</si>
  <si>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</si>
  <si>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</si>
  <si>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</si>
  <si>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</si>
  <si>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</si>
  <si>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</si>
  <si>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</si>
  <si>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</si>
  <si>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</si>
  <si>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</si>
  <si>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</si>
  <si>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</si>
  <si>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</si>
  <si>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</si>
  <si>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</si>
  <si>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</si>
  <si>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</si>
  <si>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</si>
  <si>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</si>
  <si>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</si>
  <si>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</si>
  <si>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</si>
  <si>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</si>
  <si>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</si>
  <si>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</si>
  <si>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</si>
  <si>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</si>
  <si>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</si>
  <si>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</si>
  <si>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</si>
  <si>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</si>
  <si>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</si>
  <si>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</si>
  <si>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</si>
  <si>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</si>
  <si>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</si>
  <si>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</si>
  <si>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</si>
  <si>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</si>
  <si>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</si>
  <si>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</si>
  <si>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</si>
  <si>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</si>
  <si>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</si>
  <si>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</si>
  <si>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</si>
  <si>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</si>
  <si>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</si>
  <si>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</si>
  <si>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</si>
  <si>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</si>
  <si>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</si>
  <si>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</si>
  <si>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</si>
  <si>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</si>
  <si>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</si>
  <si>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</si>
  <si>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</si>
  <si>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</si>
  <si>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</si>
  <si>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</si>
  <si>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</si>
  <si>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</si>
  <si>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</si>
  <si>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</si>
  <si>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</si>
  <si>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</si>
  <si>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</si>
  <si>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</si>
  <si>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</si>
  <si>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</si>
  <si>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</si>
  <si>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</si>
  <si>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</si>
  <si>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</si>
  <si>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</si>
  <si>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</si>
  <si>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</si>
  <si>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</si>
  <si>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</si>
  <si>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</si>
  <si>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</si>
  <si>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</si>
  <si>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</si>
  <si>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</si>
  <si>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</si>
  <si>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</si>
  <si>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</si>
  <si>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</si>
  <si>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</si>
  <si>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</si>
  <si>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</si>
  <si>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</si>
  <si>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</si>
  <si>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</si>
  <si>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</si>
  <si>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</si>
  <si>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</si>
  <si>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</si>
  <si>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</si>
  <si>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</si>
  <si>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</si>
  <si>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</si>
  <si>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</si>
  <si>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</si>
  <si>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</si>
  <si>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</si>
  <si>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</si>
  <si>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</si>
  <si>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</si>
  <si>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</si>
  <si>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</si>
  <si>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</si>
  <si>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</si>
  <si>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</si>
  <si>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</si>
  <si>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</si>
  <si>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</si>
  <si>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</si>
  <si>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</si>
  <si>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</si>
  <si>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</si>
  <si>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</si>
  <si>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</si>
  <si>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</si>
  <si>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</si>
  <si>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</si>
  <si>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</si>
  <si>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</si>
  <si>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</si>
  <si>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</si>
  <si>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</si>
  <si>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</si>
  <si>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</si>
  <si>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</si>
  <si>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</si>
  <si>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</si>
  <si>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</si>
  <si>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</si>
  <si>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</si>
  <si>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</si>
  <si>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</si>
  <si>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</si>
  <si>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</si>
  <si>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</si>
  <si>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</si>
  <si>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</si>
  <si>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</si>
  <si>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</si>
  <si>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</si>
  <si>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</si>
  <si>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</si>
  <si>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</si>
  <si>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</si>
  <si>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</si>
  <si>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</si>
  <si>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</si>
  <si>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</si>
  <si>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</si>
  <si>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</si>
  <si>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</si>
  <si>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</si>
  <si>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</si>
  <si>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</si>
  <si>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</si>
  <si>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</si>
  <si>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</si>
  <si>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</si>
  <si>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</si>
  <si>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</si>
  <si>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</si>
  <si>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</si>
  <si>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</si>
  <si>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</si>
  <si>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</si>
  <si>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</si>
  <si>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</si>
  <si>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</si>
  <si>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</si>
  <si>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</si>
  <si>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</si>
  <si>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</si>
  <si>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</si>
  <si>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</si>
  <si>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</si>
  <si>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</si>
  <si>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</si>
  <si>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</si>
  <si>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</si>
  <si>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</si>
  <si>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</si>
  <si>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</si>
  <si>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</si>
  <si>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</si>
  <si>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</si>
  <si>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</si>
  <si>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</si>
  <si>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</si>
  <si>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</si>
  <si>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</si>
  <si>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</si>
  <si>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</si>
  <si>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</si>
  <si>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</si>
  <si>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</si>
  <si>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</si>
  <si>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</si>
  <si>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</si>
  <si>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</si>
  <si>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</si>
  <si>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</si>
  <si>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</si>
  <si>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</si>
  <si>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</si>
  <si>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</si>
  <si>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</si>
  <si>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</si>
  <si>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</si>
  <si>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</si>
  <si>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</si>
  <si>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</si>
  <si>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</si>
  <si>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</si>
  <si>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</si>
  <si>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</si>
  <si>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</si>
  <si>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</si>
  <si>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</si>
  <si>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</si>
  <si>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</si>
  <si>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</si>
  <si>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</si>
  <si>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</si>
  <si>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</si>
  <si>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</si>
  <si>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</si>
  <si>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</si>
  <si>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</si>
  <si>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</si>
  <si>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</si>
  <si>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</si>
  <si>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</si>
  <si>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</si>
  <si>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</si>
  <si>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</si>
  <si>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</si>
  <si>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</si>
  <si>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</si>
  <si>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</si>
  <si>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</si>
  <si>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</si>
  <si>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</si>
  <si>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</si>
  <si>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</si>
  <si>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</si>
  <si>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</si>
  <si>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</si>
  <si>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</si>
  <si>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</si>
  <si>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</si>
  <si>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</si>
  <si>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</si>
  <si>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</si>
  <si>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</si>
  <si>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</si>
  <si>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</si>
  <si>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</si>
  <si>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</si>
  <si>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</si>
  <si>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</si>
  <si>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</si>
  <si>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</si>
  <si>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</si>
  <si>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</si>
  <si>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</si>
  <si>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</si>
  <si>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</si>
  <si>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</si>
  <si>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</si>
  <si>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</si>
  <si>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</si>
  <si>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</si>
  <si>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</si>
  <si>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</si>
  <si>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</si>
  <si>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</si>
  <si>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</si>
  <si>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</si>
  <si>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</si>
  <si>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</si>
  <si>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</si>
  <si>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</si>
  <si>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</si>
  <si>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</si>
  <si>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</si>
  <si>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</si>
  <si>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</si>
  <si>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</si>
  <si>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</si>
  <si>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</si>
  <si>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</si>
  <si>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</si>
  <si>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</si>
  <si>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</si>
  <si>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</si>
  <si>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</si>
  <si>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</si>
  <si>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</si>
  <si>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</si>
  <si>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</si>
  <si>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</si>
  <si>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</si>
  <si>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</si>
  <si>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</si>
  <si>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</si>
  <si>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</si>
  <si>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</si>
  <si>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</si>
  <si>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</si>
  <si>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</si>
  <si>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</si>
  <si>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</si>
  <si>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</si>
  <si>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</si>
  <si>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</si>
  <si>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</si>
  <si>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</si>
  <si>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</si>
  <si>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</si>
  <si>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</si>
  <si>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</si>
  <si>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</si>
  <si>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</si>
  <si>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</si>
  <si>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</si>
  <si>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</si>
  <si>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</si>
  <si>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</si>
  <si>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</si>
  <si>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</si>
  <si>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</si>
  <si>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</si>
  <si>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</si>
  <si>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</si>
  <si>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</si>
  <si>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</si>
  <si>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</si>
  <si>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</si>
  <si>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</si>
  <si>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</si>
  <si>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</si>
  <si>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</si>
  <si>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</si>
  <si>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</si>
  <si>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</si>
  <si>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</si>
  <si>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</si>
  <si>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</si>
  <si>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</si>
  <si>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</si>
  <si>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</si>
  <si>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</si>
  <si>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</si>
  <si>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</si>
  <si>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</si>
  <si>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</si>
  <si>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</si>
  <si>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</si>
  <si>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</si>
  <si>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</si>
  <si>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</si>
  <si>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</si>
  <si>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</si>
  <si>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</si>
  <si>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</si>
  <si>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</si>
  <si>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</si>
  <si>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</si>
  <si>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</si>
  <si>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</si>
  <si>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</si>
  <si>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</si>
  <si>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</si>
  <si>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</si>
  <si>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</si>
  <si>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</si>
  <si>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</si>
  <si>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</si>
  <si>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</si>
  <si>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</si>
  <si>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</si>
  <si>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</si>
  <si>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</si>
  <si>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</si>
  <si>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</si>
  <si>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</si>
  <si>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</si>
  <si>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</si>
  <si>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</si>
  <si>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</si>
  <si>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</si>
  <si>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</si>
  <si>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</si>
  <si>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</si>
  <si>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</si>
  <si>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</si>
  <si>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</si>
  <si>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</si>
  <si>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</si>
  <si>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</si>
  <si>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</si>
  <si>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</si>
  <si>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</si>
  <si>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</si>
  <si>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</si>
  <si>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</si>
  <si>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</si>
  <si>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</si>
  <si>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</si>
  <si>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</si>
  <si>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</si>
  <si>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</si>
  <si>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</si>
  <si>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</si>
  <si>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</si>
  <si>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</si>
  <si>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</si>
  <si>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</si>
  <si>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</si>
  <si>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</si>
  <si>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</si>
  <si>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</si>
  <si>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</si>
  <si>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</si>
  <si>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</si>
  <si>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</si>
  <si>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</si>
  <si>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</si>
  <si>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</si>
  <si>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</si>
  <si>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</si>
  <si>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</si>
  <si>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</si>
  <si>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</si>
  <si>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</si>
  <si>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</si>
  <si>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</si>
  <si>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</si>
  <si>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</si>
  <si>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</si>
  <si>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</si>
  <si>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</si>
  <si>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</si>
  <si>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</si>
  <si>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</si>
  <si>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</si>
  <si>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</si>
  <si>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</si>
  <si>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</si>
  <si>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</si>
  <si>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</si>
  <si>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</si>
  <si>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</si>
  <si>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</si>
  <si>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</si>
  <si>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</si>
  <si>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</si>
  <si>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</si>
  <si>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</si>
  <si>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</si>
  <si>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</si>
  <si>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</si>
  <si>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</si>
  <si>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</si>
  <si>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</si>
  <si>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</si>
  <si>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</si>
  <si>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</si>
  <si>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</si>
  <si>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</si>
  <si>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</si>
  <si>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</si>
  <si>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</si>
  <si>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</si>
  <si>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</si>
  <si>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</si>
  <si>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</si>
  <si>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</si>
  <si>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</si>
  <si>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</si>
  <si>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</si>
  <si>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</si>
  <si>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</si>
  <si>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</si>
  <si>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</si>
  <si>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</si>
  <si>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</si>
  <si>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</si>
  <si>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</si>
  <si>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</si>
  <si>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</si>
  <si>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</si>
  <si>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</si>
  <si>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</si>
  <si>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</si>
  <si>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</si>
  <si>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</si>
  <si>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</si>
  <si>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</si>
  <si>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</si>
  <si>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</si>
  <si>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</si>
  <si>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</si>
  <si>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</si>
  <si>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</si>
  <si>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</si>
  <si>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</si>
  <si>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</si>
  <si>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</si>
  <si>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</si>
  <si>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</si>
  <si>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</si>
  <si>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</si>
  <si>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</si>
  <si>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</si>
  <si>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</si>
  <si>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</si>
  <si>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</si>
  <si>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</si>
  <si>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</si>
  <si>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</si>
  <si>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</si>
  <si>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</si>
  <si>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</si>
  <si>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</si>
  <si>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</si>
  <si>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</si>
  <si>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</si>
  <si>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</si>
  <si>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</si>
  <si>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</si>
  <si>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</si>
  <si>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</si>
  <si>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</si>
  <si>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</si>
  <si>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</si>
  <si>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</si>
  <si>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</si>
  <si>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</si>
  <si>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</si>
  <si>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</si>
  <si>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</si>
  <si>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</si>
  <si>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</si>
  <si>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</si>
  <si>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</si>
  <si>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</si>
  <si>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</si>
  <si>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</si>
  <si>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</si>
  <si>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</si>
  <si>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</si>
  <si>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</si>
  <si>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</si>
  <si>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</si>
  <si>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</si>
  <si>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</si>
  <si>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</si>
  <si>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</si>
  <si>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</si>
  <si>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</si>
  <si>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</si>
  <si>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</si>
  <si>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</si>
  <si>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</si>
  <si>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</si>
  <si>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</si>
  <si>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</si>
  <si>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</si>
  <si>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</si>
  <si>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</si>
  <si>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</si>
  <si>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</si>
  <si>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</si>
  <si>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</si>
  <si>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</si>
  <si>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</si>
  <si>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</si>
  <si>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</si>
  <si>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</si>
  <si>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</si>
  <si>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</si>
  <si>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</si>
  <si>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</si>
  <si>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</si>
  <si>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</si>
  <si>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</si>
  <si>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</si>
  <si>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</si>
  <si>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</si>
  <si>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</si>
  <si>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</si>
  <si>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</si>
  <si>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</si>
  <si>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</si>
  <si>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</si>
  <si>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</si>
  <si>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</si>
  <si>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</si>
  <si>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</si>
  <si>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</si>
  <si>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</si>
  <si>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</si>
  <si>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</si>
  <si>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</si>
  <si>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</si>
  <si>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</si>
  <si>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</si>
  <si>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</si>
  <si>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</si>
  <si>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</si>
  <si>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</si>
  <si>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</si>
  <si>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</si>
  <si>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</si>
  <si>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</si>
  <si>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</si>
  <si>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</si>
  <si>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</si>
  <si>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</si>
  <si>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</si>
  <si>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</si>
  <si>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</si>
  <si>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</si>
  <si>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</si>
  <si>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</si>
  <si>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</si>
  <si>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</si>
  <si>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</si>
  <si>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</si>
  <si>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</si>
  <si>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</si>
  <si>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</si>
  <si>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</si>
  <si>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</si>
  <si>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</si>
  <si>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</si>
  <si>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</si>
  <si>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</si>
  <si>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</si>
  <si>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</si>
  <si>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</si>
  <si>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</si>
  <si>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</si>
  <si>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</si>
  <si>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</si>
  <si>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</si>
  <si>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</si>
  <si>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</si>
  <si>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</si>
  <si>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</si>
  <si>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</si>
  <si>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</si>
  <si>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</si>
  <si>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</si>
  <si>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</si>
  <si>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</si>
  <si>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</si>
  <si>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</si>
  <si>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</si>
  <si>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</si>
  <si>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</si>
  <si>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</si>
  <si>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</si>
  <si>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</si>
  <si>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</si>
  <si>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</si>
  <si>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</si>
  <si>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</si>
  <si>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</si>
  <si>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</si>
  <si>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</si>
  <si>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</si>
  <si>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</si>
  <si>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</si>
  <si>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</si>
  <si>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</si>
  <si>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</si>
  <si>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</si>
  <si>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</si>
  <si>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</si>
  <si>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</si>
  <si>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</si>
  <si>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</si>
  <si>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</si>
  <si>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</si>
  <si>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</si>
  <si>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</si>
  <si>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</si>
  <si>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</si>
  <si>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</si>
  <si>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</si>
  <si>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</si>
  <si>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</si>
  <si>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</si>
  <si>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</si>
  <si>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</si>
  <si>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</si>
  <si>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</si>
  <si>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</si>
  <si>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</si>
  <si>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</si>
  <si>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</si>
  <si>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</si>
  <si>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</si>
  <si>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</si>
  <si>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</si>
  <si>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</si>
  <si>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</si>
  <si>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</si>
  <si>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</si>
  <si>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</si>
  <si>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</si>
  <si>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</si>
  <si>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</si>
  <si>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</si>
  <si>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</si>
  <si>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</si>
  <si>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</si>
  <si>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</si>
  <si>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</si>
  <si>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</si>
  <si>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</si>
  <si>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</si>
  <si>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</si>
  <si>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</si>
  <si>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</si>
  <si>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</si>
  <si>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</si>
  <si>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</si>
  <si>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</si>
  <si>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</si>
  <si>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</si>
  <si>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</si>
  <si>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</si>
  <si>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</si>
  <si>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</si>
  <si>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</si>
  <si>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</si>
  <si>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</si>
  <si>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</si>
  <si>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</si>
  <si>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</si>
  <si>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</si>
  <si>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</si>
  <si>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</si>
  <si>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</si>
  <si>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</si>
  <si>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</si>
  <si>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</si>
  <si>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</si>
  <si>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</si>
  <si>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</si>
  <si>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</si>
  <si>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</si>
  <si>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</si>
  <si>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</si>
  <si>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</si>
  <si>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</si>
  <si>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</si>
  <si>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</si>
  <si>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</si>
  <si>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</si>
  <si>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</si>
  <si>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</si>
  <si>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</si>
  <si>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</si>
  <si>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</si>
  <si>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</si>
  <si>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</si>
  <si>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</si>
  <si>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</si>
  <si>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</si>
  <si>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</si>
  <si>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</si>
  <si>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</si>
  <si>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</si>
  <si>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</si>
  <si>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</si>
  <si>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</si>
  <si>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</si>
  <si>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</si>
  <si>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</si>
  <si>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</si>
  <si>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</si>
  <si>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</si>
  <si>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</si>
  <si>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</si>
  <si>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</si>
  <si>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</si>
  <si>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</si>
  <si>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</si>
  <si>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</si>
  <si>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</si>
  <si>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</si>
  <si>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</si>
  <si>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</si>
  <si>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</si>
  <si>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</si>
  <si>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</si>
  <si>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</si>
  <si>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</si>
  <si>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</si>
  <si>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</si>
  <si>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</si>
  <si>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</si>
  <si>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</si>
  <si>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</si>
  <si>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</si>
  <si>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</si>
  <si>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</si>
  <si>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</si>
  <si>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</si>
  <si>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</si>
  <si>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</si>
  <si>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</si>
  <si>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</si>
  <si>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</si>
  <si>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</si>
  <si>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</si>
  <si>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</si>
  <si>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</si>
  <si>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</si>
  <si>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</si>
  <si>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</si>
  <si>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</si>
  <si>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</si>
  <si>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</si>
  <si>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</si>
  <si>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</si>
  <si>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</si>
  <si>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</si>
  <si>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</si>
  <si>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</si>
  <si>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</si>
  <si>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</si>
  <si>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</si>
  <si>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</si>
  <si>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</si>
  <si>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</si>
  <si>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</si>
  <si>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</si>
  <si>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</si>
  <si>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</si>
  <si>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</si>
  <si>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</si>
  <si>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</si>
  <si>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</si>
  <si>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</si>
  <si>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</si>
  <si>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</si>
  <si>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</si>
  <si>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</si>
  <si>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</si>
  <si>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</si>
  <si>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</si>
  <si>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</si>
  <si>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</si>
  <si>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</si>
  <si>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</si>
  <si>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</si>
  <si>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</si>
  <si>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</si>
  <si>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</si>
  <si>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</si>
  <si>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</si>
  <si>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</si>
  <si>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</si>
  <si>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</si>
  <si>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</si>
  <si>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</si>
  <si>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</si>
  <si>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</si>
  <si>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</si>
  <si>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</si>
  <si>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</si>
  <si>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</si>
  <si>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</si>
  <si>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</si>
  <si>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</si>
  <si>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</si>
  <si>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</si>
  <si>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</si>
  <si>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</si>
  <si>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</si>
  <si>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</si>
  <si>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</si>
  <si>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</si>
  <si>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</si>
  <si>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</si>
  <si>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</si>
  <si>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</si>
  <si>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</si>
  <si>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</si>
  <si>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</si>
  <si>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</si>
  <si>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</si>
  <si>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</si>
  <si>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</si>
  <si>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</si>
  <si>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</si>
  <si>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</si>
  <si>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</si>
  <si>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</si>
  <si>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</si>
  <si>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</si>
  <si>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</si>
  <si>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</si>
  <si>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</si>
  <si>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</si>
  <si>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</si>
  <si>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</si>
  <si>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</si>
  <si>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</si>
  <si>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</si>
  <si>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</si>
  <si>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</si>
  <si>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</si>
  <si>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</si>
  <si>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</si>
  <si>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</si>
  <si>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</si>
  <si>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</si>
  <si>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</si>
  <si>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</si>
  <si>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</si>
  <si>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</si>
  <si>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</si>
  <si>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</si>
  <si>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</si>
  <si>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</si>
  <si>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</si>
  <si>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</si>
  <si>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</si>
  <si>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</si>
  <si>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</si>
  <si>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</si>
  <si>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</si>
  <si>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</si>
  <si>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</si>
  <si>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</si>
  <si>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</si>
  <si>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</si>
  <si>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</si>
  <si>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</si>
  <si>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</si>
  <si>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</si>
  <si>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</si>
  <si>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</si>
  <si>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</si>
  <si>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</si>
  <si>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</si>
  <si>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</si>
  <si>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</si>
  <si>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</si>
  <si>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</si>
  <si>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</si>
  <si>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</si>
  <si>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</si>
  <si>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</si>
  <si>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</si>
  <si>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</si>
  <si>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</si>
  <si>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</si>
  <si>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</si>
  <si>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</si>
  <si>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</si>
  <si>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</si>
  <si>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</si>
  <si>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</si>
  <si>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</si>
  <si>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</si>
  <si>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</si>
  <si>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</si>
  <si>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</si>
  <si>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</si>
  <si>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</si>
  <si>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</si>
  <si>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</si>
  <si>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</si>
  <si>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</si>
  <si>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</si>
  <si>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</si>
  <si>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</si>
  <si>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</si>
  <si>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</si>
  <si>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</si>
  <si>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</si>
  <si>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</si>
  <si>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</si>
  <si>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</si>
  <si>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</si>
  <si>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</si>
  <si>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</si>
  <si>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</si>
  <si>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</si>
  <si>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</si>
  <si>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</si>
  <si>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</si>
  <si>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</si>
  <si>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</si>
  <si>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</si>
  <si>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</si>
  <si>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</si>
  <si>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</si>
  <si>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</si>
  <si>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</si>
  <si>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</si>
  <si>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</si>
  <si>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</si>
  <si>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</si>
  <si>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</si>
  <si>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</si>
  <si>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</si>
  <si>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</si>
  <si>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</si>
  <si>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</si>
  <si>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</si>
  <si>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</si>
  <si>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</si>
  <si>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</si>
  <si>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</si>
  <si>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</si>
  <si>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</si>
  <si>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</si>
  <si>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</si>
  <si>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</si>
  <si>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</si>
  <si>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</si>
  <si>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</si>
  <si>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</si>
  <si>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</si>
  <si>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</si>
  <si>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</si>
  <si>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</si>
  <si>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</si>
  <si>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</si>
  <si>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</si>
  <si>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</si>
  <si>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</si>
  <si>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</si>
  <si>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</si>
  <si>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</si>
  <si>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</si>
  <si>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</si>
  <si>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</si>
  <si>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</si>
  <si>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</si>
  <si>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</si>
  <si>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</si>
  <si>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</si>
  <si>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</si>
  <si>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</si>
  <si>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</si>
  <si>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</si>
  <si>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</si>
  <si>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</si>
  <si>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</si>
  <si>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</si>
  <si>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</si>
  <si>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</si>
  <si>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</si>
  <si>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</si>
  <si>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</si>
  <si>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</si>
  <si>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</si>
  <si>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</si>
  <si>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</si>
  <si>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</si>
  <si>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</si>
  <si>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</si>
  <si>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</si>
  <si>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</si>
  <si>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</si>
  <si>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</si>
  <si>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</si>
  <si>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</si>
  <si>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</si>
  <si>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</si>
  <si>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</si>
  <si>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</si>
  <si>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</si>
  <si>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</si>
  <si>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</si>
  <si>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</si>
  <si>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</si>
  <si>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</si>
  <si>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</si>
  <si>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</si>
  <si>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</si>
  <si>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</si>
  <si>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</si>
  <si>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</si>
  <si>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</si>
  <si>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</si>
  <si>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</si>
  <si>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</si>
  <si>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</si>
  <si>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</si>
  <si>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</si>
  <si>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</si>
  <si>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</si>
  <si>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</si>
  <si>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</si>
  <si>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</si>
  <si>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</si>
  <si>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</si>
  <si>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</si>
  <si>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</si>
  <si>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</si>
  <si>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</si>
  <si>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</si>
  <si>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</si>
  <si>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</si>
  <si>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</si>
  <si>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</si>
  <si>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</si>
  <si>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</si>
  <si>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</si>
  <si>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</si>
  <si>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</si>
  <si>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</si>
  <si>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</si>
  <si>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</si>
  <si>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</si>
  <si>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</si>
  <si>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</si>
  <si>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</si>
  <si>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</si>
  <si>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</si>
  <si>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</si>
  <si>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</si>
  <si>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</si>
  <si>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</si>
  <si>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</si>
  <si>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</si>
  <si>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</si>
  <si>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</si>
  <si>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</si>
  <si>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</si>
  <si>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</si>
  <si>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</si>
  <si>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</si>
  <si>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</si>
  <si>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</si>
  <si>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</si>
  <si>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</si>
  <si>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</si>
  <si>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</si>
  <si>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</si>
  <si>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</si>
  <si>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</si>
  <si>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</si>
  <si>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</si>
  <si>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</si>
  <si>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</si>
  <si>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</si>
  <si>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</si>
  <si>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</si>
  <si>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</si>
  <si>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</si>
  <si>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</si>
  <si>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</si>
  <si>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</si>
  <si>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</si>
  <si>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</si>
  <si>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</si>
  <si>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</si>
  <si>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</si>
  <si>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</si>
  <si>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</si>
  <si>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</si>
  <si>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</si>
  <si>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</si>
  <si>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</si>
  <si>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</si>
  <si>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</si>
  <si>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</si>
  <si>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</si>
  <si>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</si>
  <si>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</si>
  <si>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</si>
  <si>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</si>
  <si>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</si>
  <si>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</si>
  <si>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</si>
  <si>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</si>
  <si>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</si>
  <si>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</si>
  <si>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</si>
  <si>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</si>
  <si>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</si>
  <si>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</si>
  <si>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</si>
  <si>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</si>
  <si>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</si>
  <si>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</si>
  <si>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</si>
  <si>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</si>
  <si>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</si>
  <si>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</si>
  <si>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</si>
  <si>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</si>
  <si>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</si>
  <si>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</si>
  <si>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</si>
  <si>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</si>
  <si>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</si>
  <si>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</si>
  <si>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</si>
  <si>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</si>
  <si>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</si>
  <si>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</si>
  <si>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</si>
  <si>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</si>
  <si>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</si>
  <si>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</si>
  <si>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</si>
  <si>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</si>
  <si>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</si>
  <si>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</si>
  <si>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</si>
  <si>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</si>
  <si>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</si>
  <si>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</si>
  <si>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</si>
  <si>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</si>
  <si>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</si>
  <si>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</si>
  <si>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</si>
  <si>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</si>
  <si>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</si>
  <si>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</si>
  <si>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</si>
  <si>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</si>
  <si>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</si>
  <si>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</si>
  <si>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</si>
  <si>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</si>
  <si>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</si>
  <si>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</si>
  <si>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</si>
  <si>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</si>
  <si>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</si>
  <si>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</si>
  <si>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</si>
  <si>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</si>
  <si>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</si>
  <si>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</si>
  <si>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</si>
  <si>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</si>
  <si>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</si>
  <si>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</si>
  <si>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</si>
  <si>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</si>
  <si>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</si>
  <si>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</si>
  <si>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</si>
  <si>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</si>
  <si>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</si>
  <si>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</si>
  <si>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</si>
  <si>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</si>
  <si>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</si>
  <si>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</si>
  <si>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</si>
  <si>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</si>
  <si>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</si>
  <si>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</si>
  <si>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</si>
  <si>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</si>
  <si>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</si>
  <si>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</si>
  <si>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</si>
  <si>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</si>
  <si>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</si>
  <si>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</si>
  <si>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</si>
  <si>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</si>
  <si>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</si>
  <si>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</si>
  <si>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</si>
  <si>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</si>
  <si>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</si>
  <si>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</si>
  <si>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</si>
  <si>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</si>
  <si>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</si>
  <si>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</si>
  <si>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</si>
  <si>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</si>
  <si>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</si>
  <si>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</si>
  <si>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</si>
  <si>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</si>
  <si>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</si>
  <si>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</si>
  <si>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</si>
  <si>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</si>
  <si>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</si>
  <si>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</si>
  <si>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</si>
  <si>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</si>
  <si>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</si>
  <si>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</si>
  <si>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</si>
  <si>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</si>
  <si>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</si>
  <si>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</si>
  <si>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</si>
  <si>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</si>
  <si>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</si>
  <si>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</si>
  <si>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</si>
  <si>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</si>
  <si>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</si>
  <si>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</si>
  <si>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</si>
  <si>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</si>
  <si>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</si>
  <si>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</si>
  <si>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</si>
  <si>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</si>
  <si>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</si>
  <si>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</si>
  <si>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</si>
  <si>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</si>
  <si>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</si>
  <si>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</si>
  <si>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</si>
  <si>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</si>
  <si>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</si>
  <si>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</si>
  <si>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</si>
  <si>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</si>
  <si>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</si>
  <si>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</si>
  <si>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</si>
  <si>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</si>
  <si>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</si>
  <si>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</si>
  <si>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</si>
  <si>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</si>
  <si>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</si>
  <si>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</si>
  <si>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</si>
  <si>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</si>
  <si>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</si>
  <si>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</si>
  <si>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</si>
  <si>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</si>
  <si>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</si>
  <si>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</si>
  <si>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</si>
  <si>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</si>
  <si>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</si>
  <si>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</si>
  <si>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</si>
  <si>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</si>
  <si>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</si>
  <si>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</si>
  <si>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</si>
  <si>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</si>
  <si>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</si>
  <si>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</si>
  <si>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</si>
  <si>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</si>
  <si>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</si>
  <si>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</si>
  <si>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</si>
  <si>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</si>
  <si>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</si>
  <si>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</si>
  <si>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</si>
  <si>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</si>
  <si>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</si>
  <si>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</si>
  <si>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</si>
  <si>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</si>
  <si>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</si>
  <si>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</si>
  <si>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</si>
  <si>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</si>
  <si>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</si>
  <si>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</si>
  <si>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</si>
  <si>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</si>
  <si>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</si>
  <si>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</si>
  <si>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</si>
  <si>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</si>
  <si>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</si>
  <si>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</si>
  <si>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</si>
  <si>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</si>
  <si>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</si>
  <si>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</si>
  <si>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</si>
  <si>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</si>
  <si>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</si>
  <si>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</si>
  <si>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</si>
  <si>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</si>
  <si>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</si>
  <si>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</si>
  <si>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</si>
  <si>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</si>
  <si>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</si>
  <si>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</si>
  <si>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</si>
  <si>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</si>
  <si>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</si>
  <si>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</si>
  <si>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</si>
  <si>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</si>
  <si>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</si>
  <si>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</si>
  <si>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</si>
  <si>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</si>
  <si>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</si>
  <si>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</si>
  <si>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</si>
  <si>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</si>
  <si>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</si>
  <si>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</si>
  <si>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</si>
  <si>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</si>
  <si>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</si>
  <si>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</si>
  <si>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</si>
  <si>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</si>
  <si>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</si>
  <si>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</si>
  <si>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</si>
  <si>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</si>
  <si>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</si>
  <si>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</si>
  <si>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</si>
  <si>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</si>
  <si>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</si>
  <si>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</si>
  <si>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</si>
  <si>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</si>
  <si>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</si>
  <si>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</si>
  <si>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</si>
  <si>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</si>
  <si>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</si>
  <si>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</si>
  <si>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</si>
  <si>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</si>
  <si>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</si>
  <si>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</si>
  <si>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</si>
  <si>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</si>
  <si>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</si>
  <si>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</si>
  <si>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</si>
  <si>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</si>
  <si>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</si>
  <si>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</si>
  <si>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</si>
  <si>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</si>
  <si>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</si>
  <si>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</si>
  <si>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</si>
  <si>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</si>
  <si>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</si>
  <si>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</si>
  <si>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</si>
  <si>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</si>
  <si>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</si>
  <si>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</si>
  <si>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</si>
  <si>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</si>
  <si>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</si>
  <si>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</si>
  <si>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</si>
  <si>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</si>
  <si>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</si>
  <si>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</si>
  <si>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</si>
  <si>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</si>
  <si>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</si>
  <si>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</si>
  <si>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</si>
  <si>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</si>
  <si>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</si>
  <si>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</si>
  <si>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</si>
  <si>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</si>
  <si>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</si>
  <si>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</si>
  <si>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</si>
  <si>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</si>
  <si>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</si>
  <si>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</si>
  <si>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</si>
  <si>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</si>
  <si>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</si>
  <si>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</si>
  <si>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</si>
  <si>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</si>
  <si>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</si>
  <si>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</si>
  <si>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</si>
  <si>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</si>
  <si>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</si>
  <si>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</si>
  <si>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</si>
  <si>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</si>
  <si>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</si>
  <si>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</si>
  <si>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</si>
  <si>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</si>
  <si>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</si>
  <si>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</si>
  <si>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</si>
  <si>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</si>
  <si>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</si>
  <si>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</si>
  <si>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</si>
  <si>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</si>
  <si>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</si>
  <si>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</si>
  <si>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</si>
  <si>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</si>
  <si>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</si>
  <si>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</si>
  <si>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</si>
  <si>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</si>
  <si>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</si>
  <si>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</si>
  <si>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</si>
  <si>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</si>
  <si>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</si>
  <si>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</si>
  <si>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</si>
  <si>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</si>
  <si>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</si>
  <si>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</si>
  <si>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</si>
  <si>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</si>
  <si>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</si>
  <si>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</si>
  <si>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</si>
  <si>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</si>
  <si>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</si>
  <si>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</si>
  <si>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</si>
  <si>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</si>
  <si>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</si>
  <si>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</si>
  <si>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</si>
  <si>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</si>
  <si>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</si>
  <si>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</si>
  <si>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</si>
  <si>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</si>
  <si>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</si>
  <si>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</si>
  <si>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</si>
  <si>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</si>
  <si>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</si>
  <si>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</si>
  <si>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</si>
  <si>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</si>
  <si>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</si>
  <si>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</si>
  <si>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</si>
  <si>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</si>
  <si>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</si>
  <si>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</si>
  <si>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</si>
  <si>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</si>
  <si>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</si>
  <si>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</si>
  <si>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</si>
  <si>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</si>
  <si>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</si>
  <si>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</si>
  <si>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</si>
  <si>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</si>
  <si>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</si>
  <si>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</si>
  <si>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</si>
  <si>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</si>
  <si>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</si>
  <si>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</si>
  <si>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</si>
  <si>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</si>
  <si>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</si>
  <si>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</si>
  <si>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</si>
  <si>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</si>
  <si>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</si>
  <si>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</si>
  <si>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</si>
  <si>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</si>
  <si>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</si>
  <si>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</si>
  <si>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</si>
  <si>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</si>
  <si>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</si>
  <si>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</si>
  <si>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</si>
  <si>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</si>
  <si>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</si>
  <si>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</si>
  <si>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</si>
  <si>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</si>
  <si>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</si>
  <si>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</si>
  <si>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</si>
  <si>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</si>
  <si>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</si>
  <si>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</si>
  <si>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</si>
  <si>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</si>
  <si>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</si>
  <si>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</si>
  <si>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</si>
  <si>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</si>
  <si>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</si>
  <si>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</si>
  <si>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</si>
  <si>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</si>
  <si>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</si>
  <si>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</si>
  <si>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</si>
  <si>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</si>
  <si>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</si>
  <si>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</si>
  <si>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</si>
  <si>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</si>
  <si>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</si>
  <si>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</si>
  <si>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</si>
  <si>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</si>
  <si>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</si>
  <si>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</si>
  <si>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</si>
  <si>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</si>
  <si>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</si>
  <si>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</si>
  <si>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</si>
  <si>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</si>
  <si>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</si>
  <si>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</si>
  <si>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</si>
  <si>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</si>
  <si>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</si>
  <si>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</si>
  <si>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</si>
  <si>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</si>
  <si>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</si>
  <si>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</si>
  <si>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</si>
  <si>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</si>
  <si>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</si>
  <si>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</si>
  <si>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</si>
  <si>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</si>
  <si>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</si>
  <si>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</si>
  <si>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</si>
  <si>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</si>
  <si>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</si>
  <si>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</si>
  <si>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</si>
  <si>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</si>
  <si>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</si>
  <si>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</si>
  <si>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</si>
  <si>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</si>
  <si>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</si>
  <si>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</si>
  <si>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</si>
  <si>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</si>
  <si>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</si>
  <si>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</si>
  <si>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</si>
  <si>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</si>
  <si>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</si>
  <si>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</si>
  <si>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</si>
  <si>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</si>
  <si>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</si>
  <si>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</si>
  <si>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</si>
  <si>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</si>
  <si>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</si>
  <si>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</si>
  <si>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</si>
  <si>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</si>
  <si>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</si>
  <si>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</si>
  <si>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</si>
  <si>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</si>
  <si>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</si>
  <si>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</si>
  <si>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</si>
  <si>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</si>
  <si>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</si>
  <si>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</si>
  <si>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</si>
  <si>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</si>
  <si>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</si>
  <si>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</si>
  <si>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</si>
  <si>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</si>
  <si>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</si>
  <si>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</si>
  <si>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</si>
  <si>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</si>
  <si>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</si>
  <si>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</si>
  <si>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</si>
  <si>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</si>
  <si>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</si>
  <si>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</si>
  <si>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</si>
  <si>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</si>
  <si>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</si>
  <si>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</si>
  <si>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</si>
  <si>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</si>
  <si>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</si>
  <si>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</si>
  <si>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</si>
  <si>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</si>
  <si>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</si>
  <si>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</si>
  <si>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</si>
  <si>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</si>
  <si>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</si>
  <si>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</si>
  <si>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</si>
  <si>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</si>
  <si>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</si>
  <si>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</si>
  <si>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</si>
  <si>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</si>
  <si>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</si>
  <si>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</si>
  <si>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</si>
  <si>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</si>
  <si>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</si>
  <si>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</si>
  <si>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</si>
  <si>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</si>
  <si>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</si>
  <si>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</si>
  <si>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</si>
  <si>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</si>
  <si>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</si>
  <si>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</si>
  <si>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</si>
  <si>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</si>
  <si>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</si>
  <si>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</si>
  <si>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</si>
  <si>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</si>
  <si>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</si>
  <si>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</si>
  <si>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</si>
  <si>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</si>
  <si>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</si>
  <si>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</si>
  <si>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</si>
  <si>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</si>
  <si>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</si>
  <si>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</si>
  <si>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</si>
  <si>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</si>
  <si>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</si>
  <si>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</si>
  <si>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</si>
  <si>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</si>
  <si>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</si>
  <si>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</si>
  <si>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</si>
  <si>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</si>
  <si>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</si>
  <si>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</si>
  <si>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</si>
  <si>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</si>
  <si>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</si>
  <si>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</si>
  <si>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</si>
  <si>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</si>
  <si>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</si>
  <si>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</si>
  <si>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</si>
  <si>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</si>
  <si>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</si>
  <si>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</si>
  <si>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</si>
  <si>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</si>
  <si>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</si>
  <si>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</si>
  <si>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</si>
  <si>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</si>
  <si>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</si>
  <si>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</si>
  <si>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</si>
  <si>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</si>
  <si>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</si>
  <si>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</si>
  <si>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</si>
  <si>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</si>
  <si>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</si>
  <si>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</si>
  <si>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</si>
  <si>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</si>
  <si>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</si>
  <si>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</si>
  <si>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</si>
  <si>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</si>
  <si>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</si>
  <si>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</si>
  <si>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</si>
  <si>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</si>
  <si>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</si>
  <si>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</si>
  <si>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</si>
  <si>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</si>
  <si>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</si>
  <si>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</si>
  <si>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</si>
  <si>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</si>
  <si>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</si>
  <si>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</si>
  <si>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</si>
  <si>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</si>
  <si>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</si>
  <si>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</si>
  <si>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</si>
  <si>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</si>
  <si>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</si>
  <si>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</si>
  <si>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</si>
  <si>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</si>
  <si>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</si>
  <si>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</si>
  <si>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</si>
  <si>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</si>
  <si>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</si>
  <si>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</si>
  <si>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</si>
  <si>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</si>
  <si>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</si>
  <si>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</si>
  <si>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</si>
  <si>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</si>
  <si>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</si>
  <si>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</si>
  <si>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</si>
  <si>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</si>
  <si>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</si>
  <si>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</si>
  <si>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</si>
  <si>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</si>
  <si>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</si>
  <si>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</si>
  <si>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</si>
  <si>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</si>
  <si>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</si>
  <si>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</si>
  <si>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</si>
  <si>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</si>
  <si>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</si>
  <si>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</si>
  <si>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</si>
  <si>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</si>
  <si>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</si>
  <si>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</si>
  <si>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</si>
  <si>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</si>
  <si>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</si>
  <si>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</si>
  <si>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</si>
  <si>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</si>
  <si>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</si>
  <si>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</si>
  <si>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</si>
  <si>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</si>
  <si>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</si>
  <si>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</si>
  <si>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</si>
  <si>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</si>
  <si>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</si>
  <si>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</si>
  <si>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</si>
  <si>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</si>
  <si>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</si>
  <si>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</si>
  <si>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</si>
  <si>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</si>
  <si>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</si>
  <si>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</si>
  <si>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</si>
  <si>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</si>
  <si>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</si>
  <si>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</si>
  <si>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</si>
  <si>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</si>
  <si>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</si>
  <si>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</si>
  <si>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</si>
  <si>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</si>
  <si>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</si>
  <si>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</si>
  <si>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</si>
  <si>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</si>
  <si>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</si>
  <si>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</si>
  <si>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</si>
  <si>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</si>
  <si>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</si>
  <si>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</si>
  <si>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</si>
  <si>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</si>
  <si>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</si>
  <si>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</si>
  <si>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</si>
  <si>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</si>
  <si>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</si>
  <si>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</si>
  <si>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</si>
  <si>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</si>
  <si>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</si>
  <si>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</si>
  <si>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</si>
  <si>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</si>
  <si>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</si>
  <si>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</si>
  <si>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</si>
  <si>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</si>
  <si>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</si>
  <si>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</si>
  <si>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</si>
  <si>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</si>
  <si>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</si>
  <si>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</si>
  <si>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</si>
  <si>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</si>
  <si>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</si>
  <si>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</si>
  <si>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</si>
  <si>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</si>
  <si>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</si>
  <si>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</si>
  <si>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</si>
  <si>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</si>
  <si>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</si>
  <si>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</si>
  <si>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</si>
  <si>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</si>
  <si>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</si>
  <si>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</si>
  <si>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</si>
  <si>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</si>
  <si>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</si>
  <si>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</si>
  <si>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</si>
  <si>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</si>
  <si>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</si>
  <si>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</si>
  <si>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</si>
  <si>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</si>
  <si>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</si>
  <si>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</si>
  <si>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</si>
  <si>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</si>
  <si>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</si>
  <si>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</si>
  <si>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</si>
  <si>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</si>
  <si>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</si>
  <si>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</si>
  <si>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</si>
  <si>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</si>
  <si>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</si>
  <si>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</si>
  <si>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</si>
  <si>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</si>
  <si>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</si>
  <si>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</si>
  <si>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</si>
  <si>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</si>
  <si>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</si>
  <si>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</si>
  <si>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</si>
  <si>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</si>
  <si>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</si>
  <si>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</si>
  <si>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</si>
  <si>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</si>
  <si>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</si>
  <si>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</si>
  <si>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</si>
  <si>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</si>
  <si>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</si>
  <si>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</si>
  <si>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</si>
  <si>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</si>
  <si>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</si>
  <si>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</si>
  <si>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</si>
  <si>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</si>
  <si>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</si>
  <si>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</si>
  <si>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</si>
  <si>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</si>
  <si>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</si>
  <si>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</si>
  <si>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</si>
  <si>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</si>
  <si>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</si>
  <si>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</si>
  <si>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</si>
  <si>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</si>
  <si>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</si>
  <si>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</si>
  <si>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</si>
  <si>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</si>
  <si>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</si>
  <si>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</si>
  <si>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</si>
  <si>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</si>
  <si>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</si>
  <si>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</si>
  <si>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</si>
  <si>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</si>
  <si>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</si>
  <si>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</si>
  <si>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</si>
  <si>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</si>
  <si>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</si>
  <si>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</si>
  <si>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</si>
  <si>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</si>
  <si>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</si>
  <si>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</si>
  <si>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</si>
  <si>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</si>
  <si>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</si>
  <si>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</si>
  <si>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</si>
  <si>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</si>
  <si>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</si>
  <si>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</si>
  <si>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</si>
  <si>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</si>
  <si>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</si>
  <si>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</si>
  <si>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</si>
  <si>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</si>
  <si>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</si>
  <si>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</si>
  <si>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</si>
  <si>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</si>
  <si>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</si>
  <si>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</si>
  <si>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</si>
  <si>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</si>
  <si>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</si>
  <si>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</si>
  <si>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</si>
  <si>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</si>
  <si>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</si>
  <si>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</si>
  <si>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</si>
  <si>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</si>
  <si>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</si>
  <si>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</si>
  <si>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</si>
  <si>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</si>
  <si>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</si>
  <si>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</si>
  <si>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</si>
  <si>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</si>
  <si>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</si>
  <si>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</si>
  <si>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</si>
  <si>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</si>
  <si>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</si>
  <si>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</si>
  <si>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</si>
  <si>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</si>
  <si>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</si>
  <si>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</si>
  <si>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</si>
  <si>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</si>
  <si>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</si>
  <si>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</si>
  <si>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</si>
  <si>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</si>
  <si>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</si>
  <si>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</si>
  <si>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</si>
  <si>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</si>
  <si>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</si>
  <si>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</si>
  <si>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</si>
  <si>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</si>
  <si>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</si>
  <si>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</si>
  <si>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</si>
  <si>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</si>
  <si>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</si>
  <si>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</si>
  <si>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</si>
  <si>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</si>
  <si>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</si>
  <si>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</si>
  <si>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</si>
  <si>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</si>
  <si>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</si>
  <si>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</si>
  <si>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</si>
  <si>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</si>
  <si>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</si>
  <si>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</si>
  <si>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</si>
  <si>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</si>
  <si>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</si>
  <si>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</si>
  <si>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</si>
  <si>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</si>
  <si>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</si>
  <si>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</si>
  <si>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</si>
  <si>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</si>
  <si>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</si>
  <si>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</si>
  <si>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</si>
  <si>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</si>
  <si>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</si>
  <si>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</si>
  <si>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</si>
  <si>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</si>
  <si>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</si>
  <si>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</si>
  <si>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</si>
  <si>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</si>
  <si>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</si>
  <si>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</si>
  <si>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</si>
  <si>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</si>
  <si>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</si>
  <si>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</si>
  <si>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</si>
  <si>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</si>
  <si>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</si>
  <si>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</si>
  <si>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</si>
  <si>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</si>
  <si>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</si>
  <si>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</si>
  <si>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</si>
  <si>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</si>
  <si>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</si>
  <si>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</si>
  <si>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</si>
  <si>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</si>
  <si>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</si>
  <si>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</si>
  <si>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</si>
  <si>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</si>
  <si>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</si>
  <si>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</si>
  <si>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</si>
  <si>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</si>
  <si>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</si>
  <si>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</si>
  <si>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</si>
  <si>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</si>
  <si>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</si>
  <si>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</si>
  <si>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</si>
  <si>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</si>
  <si>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</si>
  <si>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</si>
  <si>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</si>
  <si>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</si>
  <si>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</si>
  <si>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</si>
  <si>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</si>
  <si>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</si>
  <si>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</si>
  <si>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</si>
  <si>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</si>
  <si>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</si>
  <si>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</si>
  <si>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</si>
  <si>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</si>
  <si>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</si>
  <si>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</si>
  <si>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</si>
  <si>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</si>
  <si>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</si>
  <si>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</si>
  <si>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</si>
  <si>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</si>
  <si>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</si>
  <si>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</si>
  <si>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</si>
  <si>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</si>
  <si>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</si>
  <si>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</si>
  <si>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</si>
  <si>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</si>
  <si>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</si>
  <si>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</si>
  <si>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</si>
  <si>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</si>
  <si>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</si>
  <si>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</si>
  <si>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</si>
  <si>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</si>
  <si>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</si>
  <si>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</si>
  <si>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</si>
  <si>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</si>
  <si>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</si>
  <si>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</si>
  <si>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</si>
  <si>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</si>
  <si>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</si>
  <si>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</si>
  <si>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</si>
  <si>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</si>
  <si>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</si>
  <si>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</si>
  <si>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</si>
  <si>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</si>
  <si>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</si>
  <si>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</si>
  <si>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</si>
  <si>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</si>
  <si>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</si>
  <si>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</si>
  <si>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</si>
  <si>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</si>
  <si>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</si>
  <si>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</si>
  <si>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</si>
  <si>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</si>
  <si>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</si>
  <si>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</si>
  <si>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</si>
  <si>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</si>
  <si>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</si>
  <si>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</si>
  <si>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</si>
  <si>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</si>
  <si>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</si>
  <si>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</si>
  <si>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</si>
  <si>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</si>
  <si>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</si>
  <si>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</si>
  <si>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</si>
  <si>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</si>
  <si>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</si>
  <si>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</si>
  <si>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</si>
  <si>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</si>
  <si>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</si>
  <si>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</si>
  <si>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</si>
  <si>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</si>
  <si>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</si>
  <si>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</si>
  <si>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</si>
  <si>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</si>
  <si>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</si>
  <si>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</si>
  <si>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</si>
  <si>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</si>
  <si>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</si>
  <si>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</si>
  <si>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</si>
  <si>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</si>
  <si>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</si>
  <si>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</si>
  <si>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</si>
  <si>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</si>
  <si>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</si>
  <si>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</si>
  <si>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</si>
  <si>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</si>
  <si>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</si>
  <si>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</si>
  <si>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</si>
  <si>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</si>
  <si>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</si>
  <si>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</si>
  <si>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</si>
  <si>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</si>
  <si>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</si>
  <si>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</si>
  <si>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</si>
  <si>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</si>
  <si>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</si>
  <si>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</si>
  <si>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</si>
  <si>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</si>
  <si>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</si>
  <si>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</si>
  <si>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</si>
  <si>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</si>
  <si>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</si>
  <si>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</si>
  <si>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</si>
  <si>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</si>
  <si>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</si>
  <si>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</si>
  <si>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</si>
  <si>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</si>
  <si>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</si>
  <si>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</si>
  <si>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</si>
  <si>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</si>
  <si>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</si>
  <si>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</si>
  <si>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</si>
  <si>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</si>
  <si>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</si>
  <si>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</si>
  <si>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</si>
  <si>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</si>
  <si>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</si>
  <si>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</si>
  <si>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</si>
  <si>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</si>
  <si>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</si>
  <si>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</si>
  <si>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</si>
  <si>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</si>
  <si>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</si>
  <si>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</si>
  <si>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</si>
  <si>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</si>
  <si>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</si>
  <si>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</si>
  <si>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</si>
  <si>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</si>
  <si>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</si>
  <si>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</si>
  <si>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</si>
  <si>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</si>
  <si>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</si>
  <si>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</si>
  <si>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</si>
  <si>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</si>
  <si>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</si>
  <si>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</si>
  <si>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</si>
  <si>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</si>
  <si>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</si>
  <si>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</si>
  <si>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</si>
  <si>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</si>
  <si>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</si>
  <si>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</si>
  <si>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</si>
  <si>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</si>
  <si>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</si>
  <si>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</si>
  <si>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</si>
  <si>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</si>
  <si>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</si>
  <si>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</si>
  <si>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</si>
  <si>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</si>
  <si>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</si>
  <si>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</si>
  <si>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</si>
  <si>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</si>
  <si>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</si>
  <si>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</si>
  <si>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</si>
  <si>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</si>
  <si>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</si>
  <si>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</si>
  <si>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</si>
  <si>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</si>
  <si>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</si>
  <si>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</si>
  <si>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</si>
  <si>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</si>
  <si>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</si>
  <si>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</si>
  <si>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</si>
  <si>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</si>
  <si>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</si>
  <si>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</si>
  <si>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</si>
  <si>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</si>
  <si>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</si>
  <si>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</si>
  <si>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</si>
  <si>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</si>
  <si>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</si>
  <si>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</si>
  <si>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</si>
  <si>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</si>
  <si>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</si>
  <si>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</si>
  <si>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</si>
  <si>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</si>
  <si>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</si>
  <si>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</si>
  <si>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</si>
  <si>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</si>
  <si>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</si>
  <si>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</si>
  <si>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</si>
  <si>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</si>
  <si>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</si>
  <si>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</si>
  <si>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</si>
  <si>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</si>
  <si>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</si>
  <si>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</si>
  <si>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</si>
  <si>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</si>
  <si>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</si>
  <si>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</si>
  <si>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</si>
  <si>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</si>
  <si>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</si>
  <si>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</si>
  <si>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</si>
  <si>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</si>
  <si>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</si>
  <si>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</si>
  <si>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</si>
  <si>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</si>
  <si>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</si>
  <si>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</si>
  <si>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</si>
  <si>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</si>
  <si>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</si>
  <si>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</si>
  <si>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</si>
  <si>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</si>
  <si>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</si>
  <si>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</si>
  <si>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</si>
  <si>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</si>
  <si>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</si>
  <si>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</si>
  <si>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</si>
  <si>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</si>
  <si>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</si>
  <si>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</si>
  <si>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</si>
  <si>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</si>
  <si>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</si>
  <si>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</si>
  <si>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</si>
  <si>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</si>
  <si>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</si>
  <si>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</si>
  <si>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</si>
  <si>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</si>
  <si>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</si>
  <si>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</si>
  <si>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</si>
  <si>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</si>
  <si>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</si>
  <si>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</si>
  <si>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</si>
  <si>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</si>
  <si>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</si>
  <si>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</si>
  <si>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</si>
  <si>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</si>
  <si>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</si>
  <si>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</si>
  <si>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</si>
  <si>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</si>
  <si>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</si>
  <si>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</si>
  <si>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</si>
  <si>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</si>
  <si>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</si>
  <si>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</si>
  <si>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</si>
  <si>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</si>
  <si>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</si>
  <si>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</si>
  <si>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</si>
  <si>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</si>
  <si>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</si>
  <si>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</si>
  <si>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</si>
  <si>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</si>
  <si>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</si>
  <si>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</si>
  <si>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</si>
  <si>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</si>
  <si>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</si>
  <si>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</si>
  <si>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</si>
  <si>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</si>
  <si>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</si>
  <si>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</si>
  <si>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</si>
  <si>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</si>
  <si>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</si>
  <si>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</si>
  <si>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</si>
  <si>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</si>
  <si>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</si>
  <si>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</si>
  <si>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</si>
  <si>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</si>
  <si>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</si>
  <si>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</si>
  <si>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</si>
  <si>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</si>
  <si>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</si>
  <si>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</si>
  <si>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</si>
  <si>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</si>
  <si>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</si>
  <si>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</si>
  <si>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</si>
  <si>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</si>
  <si>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</si>
  <si>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</si>
  <si>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</si>
  <si>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</si>
  <si>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</si>
  <si>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</si>
  <si>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</si>
  <si>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</si>
  <si>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</si>
  <si>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</si>
  <si>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</si>
  <si>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</si>
  <si>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</si>
  <si>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</si>
  <si>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</si>
  <si>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</si>
  <si>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</si>
  <si>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</si>
  <si>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</si>
  <si>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</si>
  <si>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</si>
  <si>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</si>
  <si>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</si>
  <si>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</si>
  <si>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</si>
  <si>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</si>
  <si>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</si>
  <si>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</si>
  <si>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</si>
  <si>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</si>
  <si>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</si>
  <si>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</si>
  <si>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</si>
  <si>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</si>
  <si>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</si>
  <si>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</si>
  <si>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</si>
  <si>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</si>
  <si>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</si>
  <si>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</si>
  <si>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</si>
  <si>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</si>
  <si>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</si>
  <si>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</si>
  <si>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</si>
  <si>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</si>
  <si>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</si>
  <si>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</si>
  <si>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</si>
  <si>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</si>
  <si>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</si>
  <si>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</si>
  <si>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</si>
  <si>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</si>
  <si>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</si>
  <si>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</si>
  <si>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</si>
  <si>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</si>
  <si>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</si>
  <si>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</si>
  <si>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</si>
  <si>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</si>
  <si>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</si>
  <si>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</si>
  <si>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</si>
  <si>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</si>
  <si>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</si>
  <si>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</si>
  <si>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</si>
  <si>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</si>
  <si>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</si>
  <si>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</si>
  <si>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</si>
  <si>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</si>
  <si>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</si>
  <si>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</si>
  <si>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</si>
  <si>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</si>
  <si>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</si>
  <si>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</si>
  <si>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</si>
  <si>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</si>
  <si>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</si>
  <si>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</si>
  <si>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</si>
  <si>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</si>
  <si>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</si>
  <si>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</si>
  <si>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</si>
  <si>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</si>
  <si>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</si>
  <si>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</si>
  <si>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</si>
  <si>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</si>
  <si>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</si>
  <si>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</si>
  <si>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</si>
  <si>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</si>
  <si>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</si>
  <si>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</si>
  <si>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</si>
  <si>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</si>
  <si>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</si>
  <si>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</si>
  <si>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</si>
  <si>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</si>
  <si>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</si>
  <si>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</si>
  <si>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</si>
  <si>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</si>
  <si>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</si>
  <si>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</si>
  <si>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</si>
  <si>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</si>
  <si>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</si>
  <si>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</si>
  <si>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</si>
  <si>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</si>
  <si>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</si>
  <si>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</si>
  <si>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</si>
  <si>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</si>
  <si>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</si>
  <si>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</si>
  <si>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</si>
  <si>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</si>
  <si>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</si>
  <si>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</si>
  <si>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</si>
  <si>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</si>
  <si>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</si>
  <si>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</si>
  <si>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</si>
  <si>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</si>
  <si>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</si>
  <si>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</si>
  <si>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</si>
  <si>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</si>
  <si>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</si>
  <si>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</si>
  <si>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</si>
  <si>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</si>
  <si>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</si>
  <si>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</si>
  <si>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</si>
  <si>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</si>
  <si>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</si>
  <si>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</si>
  <si>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</si>
  <si>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</si>
  <si>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</si>
  <si>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</si>
  <si>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</si>
  <si>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</si>
  <si>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</si>
  <si>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</si>
  <si>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</si>
  <si>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</si>
  <si>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</si>
  <si>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</si>
  <si>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</si>
  <si>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</si>
  <si>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</si>
  <si>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</si>
  <si>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</si>
  <si>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</si>
  <si>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</si>
  <si>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</si>
  <si>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</si>
  <si>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</si>
  <si>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</si>
  <si>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</si>
  <si>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</si>
  <si>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</si>
  <si>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</si>
  <si>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</si>
  <si>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</si>
  <si>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</si>
  <si>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</si>
  <si>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</si>
  <si>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</si>
  <si>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</si>
  <si>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</si>
  <si>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</si>
  <si>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</si>
  <si>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</si>
  <si>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</si>
  <si>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</si>
  <si>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</si>
  <si>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</si>
  <si>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</si>
  <si>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</si>
  <si>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</si>
  <si>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</si>
  <si>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</si>
  <si>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</si>
  <si>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</si>
  <si>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</si>
  <si>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</si>
  <si>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</si>
  <si>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</si>
  <si>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</si>
  <si>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</si>
  <si>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</si>
  <si>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</si>
  <si>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</si>
  <si>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</si>
  <si>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</si>
  <si>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</si>
  <si>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</si>
  <si>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</si>
  <si>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</si>
  <si>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</si>
  <si>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</si>
  <si>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</si>
  <si>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</si>
  <si>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</si>
  <si>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</si>
  <si>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</si>
  <si>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</si>
  <si>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</si>
  <si>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</si>
  <si>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</si>
  <si>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</si>
  <si>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</si>
  <si>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</si>
  <si>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</si>
  <si>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</si>
  <si>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</si>
  <si>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</si>
  <si>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</si>
  <si>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</si>
  <si>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</si>
  <si>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</si>
  <si>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</si>
  <si>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</si>
  <si>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</si>
  <si>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</si>
  <si>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</si>
  <si>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</si>
  <si>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</si>
  <si>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</si>
  <si>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</si>
  <si>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</si>
  <si>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</si>
  <si>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</si>
  <si>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</si>
  <si>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</si>
  <si>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</si>
  <si>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</si>
  <si>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</si>
  <si>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</si>
  <si>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</si>
  <si>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</si>
  <si>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</si>
  <si>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</si>
  <si>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</si>
  <si>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</si>
  <si>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</si>
  <si>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</si>
  <si>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</si>
  <si>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</si>
  <si>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</si>
  <si>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</si>
  <si>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</si>
  <si>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</si>
  <si>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</si>
  <si>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</si>
  <si>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</si>
  <si>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</si>
  <si>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</si>
  <si>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</si>
  <si>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</si>
  <si>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</si>
  <si>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</si>
  <si>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</si>
  <si>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</si>
  <si>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</si>
  <si>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</si>
  <si>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</si>
  <si>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</si>
  <si>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</si>
  <si>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</si>
  <si>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</si>
  <si>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</si>
  <si>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</si>
  <si>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</si>
  <si>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</si>
  <si>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</si>
  <si>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</si>
  <si>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</si>
  <si>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</si>
  <si>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</si>
  <si>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</si>
  <si>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</si>
  <si>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</si>
  <si>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</si>
  <si>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</si>
  <si>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</si>
  <si>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</si>
  <si>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</si>
  <si>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</si>
  <si>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</si>
  <si>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</si>
  <si>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</si>
  <si>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</si>
  <si>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</si>
  <si>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</si>
  <si>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</si>
  <si>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</si>
  <si>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</si>
  <si>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</si>
  <si>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</si>
  <si>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</si>
  <si>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</si>
  <si>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</si>
  <si>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</si>
  <si>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</si>
  <si>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</si>
  <si>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</si>
  <si>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</si>
  <si>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</si>
  <si>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</si>
  <si>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</si>
  <si>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</si>
  <si>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</si>
  <si>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</si>
  <si>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</si>
  <si>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</si>
  <si>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</si>
  <si>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</si>
  <si>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</si>
  <si>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</si>
  <si>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</si>
  <si>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</si>
  <si>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</si>
  <si>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</si>
  <si>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</si>
  <si>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</si>
  <si>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</si>
  <si>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</si>
  <si>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</si>
  <si>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</si>
  <si>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</si>
  <si>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</si>
  <si>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</si>
  <si>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</si>
  <si>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</si>
  <si>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</si>
  <si>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</si>
  <si>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</si>
  <si>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</si>
  <si>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</si>
  <si>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</si>
  <si>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</si>
  <si>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</si>
  <si>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</si>
  <si>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</si>
  <si>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</si>
  <si>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</si>
  <si>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</si>
  <si>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</si>
  <si>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</si>
  <si>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</si>
  <si>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</si>
  <si>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</si>
  <si>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</si>
  <si>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</si>
  <si>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</si>
  <si>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</si>
  <si>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</si>
  <si>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</si>
  <si>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</si>
  <si>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</si>
  <si>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</si>
  <si>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</si>
  <si>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</si>
  <si>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</si>
  <si>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</si>
  <si>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</si>
  <si>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</si>
  <si>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</si>
  <si>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</si>
  <si>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</si>
  <si>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</si>
  <si>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</si>
  <si>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</si>
  <si>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</si>
  <si>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</si>
  <si>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</si>
  <si>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</si>
  <si>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</si>
  <si>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</si>
  <si>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</si>
  <si>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</si>
  <si>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</si>
  <si>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</si>
  <si>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</si>
  <si>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</si>
  <si>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</si>
  <si>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</si>
  <si>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</si>
  <si>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</si>
  <si>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</si>
  <si>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</si>
  <si>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</si>
  <si>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</si>
  <si>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</si>
  <si>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</si>
  <si>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</si>
  <si>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</si>
  <si>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</si>
  <si>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</si>
  <si>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</si>
  <si>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</si>
  <si>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</si>
  <si>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</si>
  <si>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</si>
  <si>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</si>
  <si>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</si>
  <si>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</si>
  <si>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</si>
  <si>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</si>
  <si>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</si>
  <si>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</si>
  <si>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</si>
  <si>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</si>
  <si>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</si>
  <si>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</si>
  <si>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</si>
  <si>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</si>
  <si>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</si>
  <si>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</si>
  <si>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</si>
  <si>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</si>
  <si>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</si>
  <si>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</si>
  <si>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</si>
  <si>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</si>
  <si>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</si>
  <si>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</si>
  <si>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</si>
  <si>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</si>
  <si>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</si>
  <si>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</si>
  <si>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</si>
  <si>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</si>
  <si>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</si>
  <si>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</si>
  <si>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</si>
  <si>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</si>
  <si>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</si>
  <si>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</si>
  <si>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</si>
  <si>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</si>
  <si>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</si>
  <si>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</si>
  <si>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</si>
  <si>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</si>
  <si>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</si>
  <si>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</si>
  <si>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</si>
  <si>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</si>
  <si>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</si>
  <si>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</si>
  <si>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</si>
  <si>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</si>
  <si>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</si>
  <si>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</si>
  <si>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</si>
  <si>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</si>
  <si>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</si>
  <si>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</si>
  <si>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</si>
  <si>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</si>
  <si>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</si>
  <si>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</si>
  <si>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</si>
  <si>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</si>
  <si>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</si>
  <si>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</si>
  <si>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</si>
  <si>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</si>
  <si>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</si>
  <si>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</si>
  <si>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</si>
  <si>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</si>
  <si>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</si>
  <si>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</si>
  <si>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</si>
  <si>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</si>
  <si>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</si>
  <si>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</si>
  <si>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</si>
  <si>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</si>
  <si>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</si>
  <si>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</si>
  <si>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</si>
  <si>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</si>
  <si>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</si>
  <si>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</si>
  <si>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</si>
  <si>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</si>
  <si>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</si>
  <si>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</si>
  <si>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</si>
  <si>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</si>
  <si>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</si>
  <si>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</si>
  <si>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</si>
  <si>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</si>
  <si>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</si>
  <si>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</si>
  <si>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</si>
  <si>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</si>
  <si>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</si>
  <si>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</si>
  <si>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</si>
  <si>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</si>
  <si>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</si>
  <si>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</si>
  <si>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</si>
  <si>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</si>
  <si>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</si>
  <si>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</si>
  <si>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</si>
  <si>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</si>
  <si>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</si>
  <si>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</si>
  <si>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</si>
  <si>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</si>
  <si>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</si>
  <si>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</si>
  <si>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</si>
  <si>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</si>
  <si>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</si>
  <si>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</si>
  <si>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</si>
  <si>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</si>
  <si>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</si>
  <si>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</si>
  <si>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</si>
  <si>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</si>
  <si>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</si>
  <si>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</si>
  <si>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</si>
  <si>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</si>
  <si>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</si>
  <si>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</si>
  <si>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</si>
  <si>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</si>
  <si>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</si>
  <si>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</si>
  <si>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</si>
  <si>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</si>
  <si>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</si>
  <si>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</si>
  <si>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</si>
  <si>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</si>
  <si>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</si>
  <si>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</si>
  <si>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</si>
  <si>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</si>
  <si>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</si>
  <si>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</si>
  <si>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</si>
  <si>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</si>
  <si>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</si>
  <si>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</si>
  <si>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</si>
  <si>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</si>
  <si>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</si>
  <si>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</si>
  <si>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</si>
  <si>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</si>
  <si>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</si>
  <si>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</si>
  <si>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</si>
  <si>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</si>
  <si>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</si>
  <si>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</si>
  <si>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</si>
  <si>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</si>
  <si>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</si>
  <si>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</si>
  <si>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</si>
  <si>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</si>
  <si>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</si>
  <si>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</si>
  <si>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</si>
  <si>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</si>
  <si>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</si>
  <si>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</si>
  <si>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</si>
  <si>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</si>
  <si>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</si>
  <si>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</si>
  <si>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</si>
  <si>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</si>
  <si>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</si>
  <si>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</si>
  <si>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</si>
  <si>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</si>
  <si>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</si>
  <si>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</si>
  <si>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</si>
  <si>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</si>
  <si>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</si>
  <si>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</si>
  <si>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</si>
  <si>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</si>
  <si>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</si>
  <si>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</si>
  <si>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</si>
  <si>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</si>
  <si>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</si>
  <si>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</si>
  <si>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</si>
  <si>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</si>
  <si>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</si>
  <si>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</si>
  <si>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</si>
  <si>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</si>
  <si>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</si>
  <si>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</si>
  <si>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</si>
  <si>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</si>
  <si>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</si>
  <si>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</si>
  <si>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</si>
  <si>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</si>
  <si>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</si>
  <si>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</si>
  <si>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</si>
  <si>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</si>
  <si>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</si>
  <si>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</si>
  <si>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</si>
  <si>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</si>
  <si>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</si>
  <si>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</si>
  <si>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</si>
  <si>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</si>
  <si>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</si>
  <si>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</si>
  <si>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</si>
  <si>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</si>
  <si>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</si>
  <si>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</si>
  <si>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</si>
  <si>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</si>
  <si>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</si>
  <si>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</si>
  <si>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</si>
  <si>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</si>
  <si>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</si>
  <si>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</si>
  <si>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</si>
  <si>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</si>
  <si>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</si>
  <si>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</si>
  <si>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</si>
  <si>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</si>
  <si>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</si>
  <si>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</si>
  <si>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</si>
  <si>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</si>
  <si>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</si>
  <si>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</si>
  <si>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</si>
  <si>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</si>
  <si>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</si>
  <si>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</si>
  <si>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</si>
  <si>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</si>
  <si>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</si>
  <si>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</si>
  <si>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</si>
  <si>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</si>
  <si>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</si>
  <si>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</si>
  <si>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</si>
  <si>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</si>
  <si>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</si>
  <si>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</si>
  <si>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</si>
  <si>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</si>
  <si>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</si>
  <si>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</si>
  <si>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</si>
  <si>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</si>
  <si>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</si>
  <si>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</si>
  <si>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</si>
  <si>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</si>
  <si>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</si>
  <si>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</si>
  <si>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</si>
  <si>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</si>
  <si>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</si>
  <si>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</si>
  <si>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</si>
  <si>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</si>
  <si>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</si>
  <si>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</si>
  <si>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</si>
  <si>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</si>
  <si>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</si>
  <si>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</si>
  <si>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</si>
  <si>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</si>
  <si>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</si>
  <si>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</si>
  <si>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</si>
  <si>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</si>
  <si>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</si>
  <si>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</si>
  <si>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</si>
  <si>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</si>
  <si>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</si>
  <si>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</si>
  <si>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</si>
  <si>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</si>
  <si>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</si>
  <si>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</si>
  <si>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</si>
  <si>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</si>
  <si>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</si>
  <si>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</si>
  <si>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</si>
  <si>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</si>
  <si>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</si>
  <si>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</si>
  <si>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</si>
  <si>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</si>
  <si>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</si>
  <si>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</si>
  <si>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</si>
  <si>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</si>
  <si>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</si>
  <si>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</si>
  <si>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</si>
  <si>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</si>
  <si>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</si>
  <si>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</si>
  <si>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</si>
  <si>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</si>
  <si>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</si>
  <si>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</si>
  <si>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</si>
  <si>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</si>
  <si>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</si>
  <si>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</si>
  <si>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</si>
  <si>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</si>
  <si>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</si>
  <si>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</si>
  <si>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</si>
  <si>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</si>
  <si>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</si>
  <si>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</si>
  <si>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</si>
  <si>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</si>
  <si>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</si>
  <si>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</si>
  <si>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</si>
  <si>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</si>
  <si>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</si>
  <si>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</si>
  <si>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</si>
  <si>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</si>
  <si>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</si>
  <si>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</si>
  <si>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</si>
  <si>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</si>
  <si>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</si>
  <si>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</si>
  <si>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</si>
  <si>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</si>
  <si>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</si>
  <si>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</si>
  <si>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</si>
  <si>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</si>
  <si>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</si>
  <si>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</si>
  <si>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</si>
  <si>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</si>
  <si>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</si>
  <si>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</si>
  <si>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</si>
  <si>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</si>
  <si>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</si>
  <si>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</si>
  <si>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</si>
  <si>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</si>
  <si>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</si>
  <si>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</si>
  <si>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</si>
  <si>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</si>
  <si>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</si>
  <si>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</si>
  <si>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</si>
  <si>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</si>
  <si>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</si>
  <si>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</si>
  <si>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</si>
  <si>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</si>
  <si>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</si>
  <si>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</si>
  <si>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</si>
  <si>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</si>
  <si>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</si>
  <si>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</si>
  <si>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</si>
  <si>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</si>
  <si>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</si>
  <si>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</si>
  <si>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</si>
  <si>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</si>
  <si>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</si>
  <si>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</si>
  <si>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</si>
  <si>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</si>
  <si>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</si>
  <si>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</si>
  <si>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</si>
  <si>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</si>
  <si>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</si>
  <si>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</si>
  <si>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</si>
  <si>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</si>
  <si>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</si>
  <si>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</si>
  <si>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</si>
  <si>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</si>
  <si>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</si>
  <si>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</si>
  <si>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</si>
  <si>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</si>
  <si>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</si>
  <si>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</si>
  <si>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</si>
  <si>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</si>
  <si>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</si>
  <si>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</si>
  <si>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</si>
  <si>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</si>
  <si>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</si>
  <si>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</si>
  <si>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</si>
  <si>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</si>
  <si>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</si>
  <si>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</si>
  <si>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</si>
  <si>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</si>
  <si>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</si>
  <si>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</si>
  <si>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</si>
  <si>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</si>
  <si>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</si>
  <si>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</si>
  <si>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</si>
  <si>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</si>
  <si>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</si>
  <si>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</si>
  <si>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</si>
  <si>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</si>
  <si>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</si>
  <si>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</si>
  <si>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</si>
  <si>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</si>
  <si>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</si>
  <si>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</si>
  <si>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</si>
  <si>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</si>
  <si>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</si>
  <si>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</si>
  <si>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</si>
  <si>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</si>
  <si>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</si>
  <si>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</si>
  <si>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</si>
  <si>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</si>
  <si>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</si>
  <si>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</si>
  <si>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</si>
  <si>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</si>
  <si>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</si>
  <si>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</si>
  <si>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</si>
  <si>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</si>
  <si>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</si>
  <si>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</si>
  <si>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</si>
  <si>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</si>
  <si>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</si>
  <si>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</si>
  <si>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</si>
  <si>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</si>
  <si>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</si>
  <si>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</si>
  <si>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</si>
  <si>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</si>
  <si>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</si>
  <si>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</si>
  <si>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</si>
  <si>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</si>
  <si>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</si>
  <si>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</si>
  <si>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</si>
  <si>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</si>
  <si>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</si>
  <si>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</si>
  <si>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</si>
  <si>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</si>
  <si>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</si>
  <si>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</si>
  <si>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</si>
  <si>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</si>
  <si>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</si>
  <si>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</si>
  <si>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</si>
  <si>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</si>
  <si>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</si>
  <si>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</si>
  <si>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</si>
  <si>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</si>
  <si>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</si>
  <si>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</si>
  <si>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</si>
  <si>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</si>
  <si>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</si>
  <si>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</si>
  <si>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</si>
  <si>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</si>
  <si>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</si>
  <si>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</si>
  <si>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</si>
  <si>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</si>
  <si>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</si>
  <si>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</si>
  <si>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</si>
  <si>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</si>
  <si>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</si>
  <si>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</si>
  <si>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</si>
  <si>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</si>
  <si>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</si>
  <si>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</si>
  <si>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</si>
  <si>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</si>
  <si>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</si>
  <si>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</si>
  <si>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</si>
  <si>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</si>
  <si>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</si>
  <si>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</si>
  <si>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</si>
  <si>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</si>
  <si>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</si>
  <si>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</si>
  <si>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</si>
  <si>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</si>
  <si>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</si>
  <si>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</si>
  <si>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</si>
  <si>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</si>
  <si>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</si>
  <si>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</si>
  <si>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</si>
  <si>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</si>
  <si>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</si>
  <si>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</si>
  <si>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</si>
  <si>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</si>
  <si>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</si>
  <si>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</si>
  <si>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</si>
  <si>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</si>
  <si>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</si>
  <si>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</si>
  <si>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</si>
  <si>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</si>
  <si>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</si>
  <si>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</si>
  <si>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</si>
  <si>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</si>
  <si>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</si>
  <si>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</si>
  <si>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</si>
  <si>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</si>
  <si>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</si>
  <si>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</si>
  <si>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</si>
  <si>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</si>
  <si>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</si>
  <si>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</si>
  <si>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</si>
  <si>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</si>
  <si>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</si>
  <si>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</si>
  <si>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</si>
  <si>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</si>
  <si>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</si>
  <si>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</si>
  <si>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</si>
  <si>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</si>
  <si>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</si>
  <si>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</si>
  <si>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</si>
  <si>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</si>
  <si>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</si>
  <si>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</si>
  <si>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</si>
  <si>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</si>
  <si>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</si>
  <si>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</si>
  <si>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</si>
  <si>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</si>
  <si>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</si>
  <si>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</si>
  <si>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</si>
  <si>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</si>
  <si>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</si>
  <si>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</si>
  <si>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</si>
  <si>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</si>
  <si>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</si>
  <si>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</si>
  <si>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</si>
  <si>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</si>
  <si>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</si>
  <si>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</si>
  <si>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</si>
  <si>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</si>
  <si>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</si>
  <si>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</si>
  <si>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</si>
  <si>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</si>
  <si>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</si>
  <si>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</si>
  <si>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</si>
  <si>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</si>
  <si>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</si>
  <si>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</si>
  <si>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</si>
  <si>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</si>
  <si>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</si>
  <si>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</si>
  <si>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</si>
  <si>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</si>
  <si>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</si>
  <si>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</si>
  <si>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</si>
  <si>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</si>
  <si>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</si>
  <si>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</si>
  <si>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</si>
  <si>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</si>
  <si>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</si>
  <si>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</si>
  <si>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</si>
  <si>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</si>
  <si>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</si>
  <si>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</si>
  <si>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</si>
  <si>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</si>
  <si>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</si>
  <si>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</si>
  <si>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</si>
  <si>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</si>
  <si>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</si>
  <si>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</si>
  <si>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</si>
  <si>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</si>
  <si>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</si>
  <si>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</si>
  <si>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</si>
  <si>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</si>
  <si>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</si>
  <si>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</si>
  <si>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</si>
  <si>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</si>
  <si>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</si>
  <si>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</si>
  <si>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</si>
  <si>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</si>
  <si>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</si>
  <si>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</si>
  <si>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</si>
  <si>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</si>
  <si>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</si>
  <si>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</si>
  <si>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</si>
  <si>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</si>
  <si>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</si>
  <si>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</si>
  <si>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</si>
  <si>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</si>
  <si>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</si>
  <si>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</si>
  <si>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</si>
  <si>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</si>
  <si>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</si>
  <si>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</si>
  <si>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</si>
  <si>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</si>
  <si>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</si>
  <si>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</si>
  <si>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</si>
  <si>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</si>
  <si>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</si>
  <si>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</si>
  <si>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</si>
  <si>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</si>
  <si>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</si>
  <si>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</si>
  <si>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</si>
  <si>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</si>
  <si>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</si>
  <si>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</si>
  <si>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</si>
  <si>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</si>
  <si>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</si>
  <si>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</si>
  <si>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</si>
  <si>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</si>
  <si>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</si>
  <si>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</si>
  <si>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</si>
  <si>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</si>
  <si>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</si>
  <si>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</si>
  <si>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</si>
  <si>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</si>
  <si>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</si>
  <si>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</si>
  <si>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</si>
  <si>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</si>
  <si>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</si>
  <si>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</si>
  <si>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</si>
  <si>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</si>
  <si>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</si>
  <si>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</si>
  <si>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</si>
  <si>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</si>
  <si>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</si>
  <si>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</si>
  <si>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</si>
  <si>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</si>
  <si>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</si>
  <si>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</si>
  <si>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</si>
  <si>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</si>
  <si>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</si>
  <si>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</si>
  <si>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</si>
  <si>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</si>
  <si>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</si>
  <si>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</si>
  <si>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</si>
  <si>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</si>
  <si>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</si>
  <si>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</si>
  <si>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</si>
  <si>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</si>
  <si>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</si>
  <si>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</si>
  <si>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</si>
  <si>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</si>
  <si>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</si>
  <si>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</si>
  <si>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</si>
  <si>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</si>
  <si>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</si>
  <si>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</si>
  <si>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</si>
  <si>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</si>
  <si>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</si>
  <si>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</si>
  <si>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</si>
  <si>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</si>
  <si>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</si>
  <si>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</si>
  <si>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</si>
  <si>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</si>
  <si>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</si>
  <si>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</si>
  <si>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</si>
  <si>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</si>
  <si>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</si>
  <si>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</si>
  <si>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</si>
  <si>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</si>
  <si>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</si>
  <si>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</si>
  <si>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</si>
  <si>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</si>
  <si>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</si>
  <si>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</si>
  <si>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</si>
  <si>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</si>
  <si>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</si>
  <si>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</si>
  <si>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</si>
  <si>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</si>
  <si>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</si>
  <si>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</si>
  <si>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</si>
  <si>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</si>
  <si>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</si>
  <si>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</si>
  <si>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</si>
  <si>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</si>
  <si>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</si>
  <si>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</si>
  <si>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</si>
  <si>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</si>
  <si>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</si>
  <si>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</si>
  <si>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</si>
  <si>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</si>
  <si>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</si>
  <si>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</si>
  <si>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</si>
  <si>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</si>
  <si>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</si>
  <si>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</si>
  <si>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</si>
  <si>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</si>
  <si>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</si>
  <si>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</si>
  <si>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</si>
  <si>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</si>
  <si>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</si>
  <si>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</si>
  <si>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</si>
  <si>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</si>
  <si>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</si>
  <si>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</si>
  <si>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</si>
  <si>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</si>
  <si>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</si>
  <si>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</si>
  <si>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</si>
  <si>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</si>
  <si>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</si>
  <si>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</si>
  <si>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</si>
  <si>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</si>
  <si>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</si>
  <si>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</si>
  <si>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</si>
  <si>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</si>
  <si>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</si>
  <si>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</si>
  <si>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</si>
  <si>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</si>
  <si>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</si>
  <si>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</si>
  <si>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</si>
  <si>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</si>
  <si>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</si>
  <si>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</si>
  <si>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</si>
  <si>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</si>
  <si>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</si>
  <si>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</si>
  <si>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</si>
  <si>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</si>
  <si>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</si>
  <si>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</si>
  <si>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</si>
  <si>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</si>
  <si>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</si>
  <si>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</si>
  <si>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</si>
  <si>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</si>
  <si>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</si>
  <si>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</si>
  <si>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</si>
  <si>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</si>
  <si>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</si>
  <si>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</si>
  <si>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</si>
  <si>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</si>
  <si>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</si>
  <si>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</si>
  <si>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</si>
  <si>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</si>
  <si>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</si>
  <si>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</si>
  <si>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</si>
  <si>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</si>
  <si>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</si>
  <si>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</si>
  <si>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</si>
  <si>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</si>
  <si>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</si>
  <si>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</si>
  <si>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</si>
  <si>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</si>
  <si>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</si>
  <si>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</si>
  <si>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</si>
  <si>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</si>
  <si>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</si>
  <si>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</si>
  <si>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</si>
  <si>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</si>
  <si>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</si>
  <si>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</si>
  <si>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</si>
  <si>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</si>
  <si>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</si>
  <si>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</si>
  <si>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</si>
  <si>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</si>
  <si>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</si>
  <si>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</si>
  <si>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</si>
  <si>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</si>
  <si>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</si>
  <si>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</si>
  <si>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</si>
  <si>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</si>
  <si>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</si>
  <si>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</si>
  <si>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</si>
  <si>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</si>
  <si>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</si>
  <si>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</si>
  <si>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</si>
  <si>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</si>
  <si>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</si>
  <si>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</si>
  <si>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</si>
  <si>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</si>
  <si>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</si>
  <si>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</si>
  <si>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</si>
  <si>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</si>
  <si>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</si>
  <si>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</si>
  <si>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</si>
  <si>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</si>
  <si>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</si>
  <si>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</si>
  <si>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</si>
  <si>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</si>
  <si>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</si>
  <si>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</si>
  <si>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</si>
  <si>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</si>
  <si>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</si>
  <si>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</si>
  <si>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</si>
  <si>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</si>
  <si>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</si>
  <si>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</si>
  <si>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</si>
  <si>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</si>
  <si>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</si>
  <si>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</si>
  <si>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</si>
  <si>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</si>
  <si>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</si>
  <si>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</si>
  <si>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</si>
  <si>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</si>
  <si>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</si>
  <si>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</si>
  <si>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</si>
  <si>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</si>
  <si>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</si>
  <si>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</si>
  <si>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</si>
  <si>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</si>
  <si>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</si>
  <si>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</si>
  <si>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</si>
  <si>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</si>
  <si>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</si>
  <si>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</si>
  <si>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</si>
  <si>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</si>
  <si>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</si>
  <si>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</si>
  <si>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</si>
  <si>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</si>
  <si>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</si>
  <si>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</si>
  <si>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</si>
  <si>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</si>
  <si>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</si>
  <si>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</si>
  <si>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</si>
  <si>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</si>
  <si>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</si>
  <si>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</si>
  <si>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</si>
  <si>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</si>
  <si>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</si>
  <si>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</si>
  <si>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</si>
  <si>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</si>
  <si>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</si>
  <si>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</si>
  <si>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</si>
  <si>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</si>
  <si>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</si>
  <si>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</si>
  <si>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</si>
  <si>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</si>
  <si>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</si>
  <si>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</si>
  <si>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</si>
  <si>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</si>
  <si>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</si>
  <si>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</si>
  <si>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</si>
  <si>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</si>
  <si>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</si>
  <si>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</si>
  <si>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</si>
  <si>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</si>
  <si>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</si>
  <si>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</si>
  <si>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</si>
  <si>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</si>
  <si>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</si>
  <si>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</si>
  <si>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</si>
  <si>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</si>
  <si>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</si>
  <si>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</si>
  <si>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</si>
  <si>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</si>
  <si>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</si>
  <si>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</si>
  <si>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</si>
  <si>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</si>
  <si>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</si>
  <si>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</si>
  <si>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</si>
  <si>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</si>
  <si>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</si>
  <si>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</si>
  <si>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</si>
  <si>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</si>
  <si>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</si>
  <si>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</si>
  <si>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</si>
  <si>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</si>
  <si>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</si>
  <si>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</si>
  <si>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</si>
  <si>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</si>
  <si>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</si>
  <si>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</si>
  <si>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</si>
  <si>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</si>
  <si>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</si>
  <si>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</si>
  <si>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</si>
  <si>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</si>
  <si>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</si>
  <si>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</si>
  <si>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</si>
  <si>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</si>
  <si>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</si>
  <si>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</si>
  <si>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</si>
  <si>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</si>
  <si>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</si>
  <si>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</si>
  <si>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</si>
  <si>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</si>
  <si>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</si>
  <si>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</si>
  <si>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</si>
  <si>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</si>
  <si>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</si>
  <si>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</si>
  <si>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</si>
  <si>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</si>
  <si>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</si>
  <si>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</si>
  <si>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</si>
  <si>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</si>
  <si>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</si>
  <si>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</si>
  <si>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</si>
  <si>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</si>
  <si>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</si>
  <si>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</si>
  <si>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</si>
  <si>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</si>
  <si>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</si>
  <si>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</si>
  <si>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</si>
  <si>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</si>
  <si>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</si>
  <si>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</si>
  <si>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</si>
  <si>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</si>
  <si>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</si>
  <si>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</si>
  <si>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</si>
  <si>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</si>
  <si>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</si>
  <si>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</si>
  <si>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</si>
  <si>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</si>
  <si>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</si>
  <si>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</si>
  <si>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</si>
  <si>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</si>
  <si>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</si>
  <si>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</si>
  <si>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</si>
  <si>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</si>
  <si>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</si>
  <si>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</si>
  <si>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</si>
  <si>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</si>
  <si>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</si>
  <si>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</si>
  <si>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</si>
  <si>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</si>
  <si>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</si>
  <si>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</si>
  <si>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</si>
  <si>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</si>
  <si>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</si>
  <si>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</si>
  <si>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</si>
  <si>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</si>
  <si>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</si>
  <si>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</si>
  <si>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</si>
  <si>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</si>
  <si>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</si>
  <si>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</si>
  <si>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</si>
  <si>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</si>
  <si>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</si>
  <si>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</si>
  <si>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</si>
  <si>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</si>
  <si>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</si>
  <si>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</si>
  <si>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</si>
  <si>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</si>
  <si>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</si>
  <si>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</si>
  <si>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</si>
  <si>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</si>
  <si>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</si>
  <si>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</si>
  <si>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</si>
  <si>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</si>
  <si>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</si>
  <si>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</si>
  <si>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</si>
  <si>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</si>
  <si>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</si>
  <si>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</si>
  <si>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</si>
  <si>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</si>
  <si>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</si>
  <si>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</si>
  <si>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</si>
  <si>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</si>
  <si>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</si>
  <si>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</si>
  <si>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</si>
  <si>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</si>
  <si>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</si>
  <si>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</si>
  <si>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</si>
  <si>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</si>
  <si>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</si>
  <si>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</si>
  <si>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</si>
  <si>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</si>
  <si>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</si>
  <si>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</si>
  <si>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</si>
  <si>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</si>
  <si>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</si>
  <si>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</si>
  <si>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</si>
  <si>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</si>
  <si>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</si>
  <si>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</si>
  <si>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</si>
  <si>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</si>
  <si>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</si>
  <si>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</si>
  <si>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</si>
  <si>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</si>
  <si>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</si>
  <si>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</si>
  <si>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</si>
  <si>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</si>
  <si>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</si>
  <si>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</si>
  <si>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</si>
  <si>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</si>
  <si>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</si>
  <si>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</si>
  <si>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</si>
  <si>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</si>
  <si>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</si>
  <si>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</si>
  <si>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</si>
  <si>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</si>
  <si>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</si>
  <si>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</si>
  <si>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</si>
  <si>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</si>
  <si>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</si>
  <si>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</si>
  <si>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</si>
  <si>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</si>
  <si>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</si>
  <si>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</si>
  <si>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</si>
  <si>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</si>
  <si>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</si>
  <si>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</si>
  <si>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</si>
  <si>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</si>
  <si>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</si>
  <si>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</si>
  <si>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</si>
  <si>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</si>
  <si>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</si>
  <si>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</si>
  <si>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</si>
  <si>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</si>
  <si>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</si>
  <si>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</si>
  <si>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</si>
  <si>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</si>
  <si>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</si>
  <si>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</si>
  <si>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</si>
  <si>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</si>
  <si>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</si>
  <si>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</si>
  <si>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</si>
  <si>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</si>
  <si>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</si>
  <si>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</si>
  <si>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</si>
  <si>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</si>
  <si>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</si>
  <si>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</si>
  <si>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</si>
  <si>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</si>
  <si>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</si>
  <si>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</si>
  <si>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</si>
  <si>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</si>
  <si>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</si>
  <si>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</si>
  <si>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</si>
  <si>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</si>
  <si>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</si>
  <si>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</si>
  <si>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</si>
  <si>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</si>
  <si>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</si>
  <si>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</si>
  <si>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</si>
  <si>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</si>
  <si>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</si>
  <si>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</si>
  <si>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</si>
  <si>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</si>
  <si>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</si>
  <si>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</si>
  <si>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</si>
  <si>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</si>
  <si>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</si>
  <si>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</si>
  <si>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</si>
  <si>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</si>
  <si>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</si>
  <si>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</si>
  <si>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</si>
  <si>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</si>
  <si>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</si>
  <si>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</si>
  <si>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</si>
  <si>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</si>
  <si>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</si>
  <si>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</si>
  <si>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</si>
  <si>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</si>
  <si>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</si>
  <si>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</si>
  <si>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</si>
  <si>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</si>
  <si>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</si>
  <si>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</si>
  <si>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</si>
  <si>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</si>
  <si>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</si>
  <si>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</si>
  <si>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</si>
  <si>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</si>
  <si>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</si>
  <si>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</si>
  <si>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</si>
  <si>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</si>
  <si>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</si>
  <si>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</si>
  <si>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</si>
  <si>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</si>
  <si>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</si>
  <si>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</si>
  <si>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</si>
  <si>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</si>
  <si>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</si>
  <si>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</si>
  <si>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</si>
  <si>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</si>
  <si>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</si>
  <si>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</si>
  <si>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</si>
  <si>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</si>
  <si>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</si>
  <si>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</si>
  <si>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</si>
  <si>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</si>
  <si>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</si>
  <si>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</si>
  <si>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</si>
  <si>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</si>
  <si>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</si>
  <si>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</si>
  <si>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</si>
  <si>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</si>
  <si>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</si>
  <si>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</si>
  <si>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</si>
  <si>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</si>
  <si>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</si>
  <si>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</si>
  <si>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</si>
  <si>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</si>
  <si>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</si>
  <si>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</si>
  <si>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</si>
  <si>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</si>
  <si>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</si>
  <si>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</si>
  <si>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</si>
  <si>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</si>
  <si>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</si>
  <si>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</si>
  <si>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</si>
  <si>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</si>
  <si>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</si>
  <si>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</si>
  <si>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</si>
  <si>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</si>
  <si>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</si>
  <si>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</si>
  <si>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</si>
  <si>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</si>
  <si>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</si>
  <si>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</si>
  <si>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</si>
  <si>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</si>
  <si>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</si>
  <si>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</si>
  <si>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</si>
  <si>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</si>
  <si>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</si>
  <si>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</si>
  <si>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</si>
  <si>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</si>
  <si>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</si>
  <si>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</si>
  <si>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</si>
  <si>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</si>
  <si>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</si>
  <si>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</si>
  <si>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</si>
  <si>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</si>
  <si>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</si>
  <si>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</si>
  <si>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</si>
  <si>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</si>
  <si>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</si>
  <si>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</si>
  <si>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</si>
  <si>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</si>
  <si>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</si>
  <si>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</si>
  <si>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</si>
  <si>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</si>
  <si>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</si>
  <si>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</si>
  <si>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</si>
  <si>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</si>
  <si>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</si>
  <si>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</si>
  <si>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</si>
  <si>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</si>
  <si>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</si>
  <si>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</si>
  <si>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</si>
  <si>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</si>
  <si>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</si>
  <si>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</si>
  <si>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</si>
  <si>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</si>
  <si>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</si>
  <si>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</si>
  <si>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</si>
  <si>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</si>
  <si>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</si>
  <si>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</si>
  <si>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</si>
  <si>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</si>
  <si>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</si>
  <si>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</si>
  <si>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</si>
  <si>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</si>
  <si>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</si>
  <si>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</si>
  <si>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</si>
  <si>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</si>
  <si>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</si>
  <si>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</si>
  <si>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</si>
  <si>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</si>
  <si>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</si>
  <si>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</si>
  <si>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</si>
  <si>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</si>
  <si>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</si>
  <si>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</si>
  <si>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</si>
  <si>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</si>
  <si>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</si>
  <si>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</si>
  <si>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</si>
  <si>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</si>
  <si>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</si>
  <si>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</si>
  <si>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</si>
  <si>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</si>
  <si>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</si>
  <si>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</si>
  <si>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</si>
  <si>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</si>
  <si>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</si>
  <si>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</si>
  <si>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</si>
  <si>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</si>
  <si>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</si>
  <si>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</si>
  <si>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</si>
  <si>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</si>
  <si>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</si>
  <si>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</si>
  <si>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</si>
  <si>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</si>
  <si>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</si>
  <si>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</si>
  <si>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</si>
  <si>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</si>
  <si>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</si>
  <si>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</si>
  <si>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</si>
  <si>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</si>
  <si>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</si>
  <si>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</si>
  <si>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</si>
  <si>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</si>
  <si>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</si>
  <si>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</si>
  <si>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</si>
  <si>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</si>
  <si>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</si>
  <si>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</si>
  <si>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</si>
  <si>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</si>
  <si>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</si>
  <si>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</si>
  <si>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</si>
  <si>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</si>
  <si>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</si>
  <si>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</si>
  <si>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</si>
  <si>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</si>
  <si>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</si>
  <si>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</si>
  <si>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</si>
  <si>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</si>
  <si>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</si>
  <si>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</si>
  <si>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</si>
  <si>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</si>
  <si>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</si>
  <si>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</si>
  <si>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</si>
  <si>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</si>
  <si>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</si>
  <si>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</si>
  <si>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</si>
  <si>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</si>
  <si>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</si>
  <si>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</si>
  <si>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</si>
  <si>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</si>
  <si>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</si>
  <si>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</si>
  <si>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</si>
  <si>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</si>
  <si>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</si>
  <si>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</si>
  <si>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</si>
  <si>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</si>
  <si>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</si>
  <si>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</si>
  <si>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</si>
  <si>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</si>
  <si>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</si>
  <si>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</si>
  <si>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</si>
  <si>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</si>
  <si>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</si>
  <si>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</si>
  <si>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</si>
  <si>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</si>
  <si>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</si>
  <si>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</si>
  <si>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</si>
  <si>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</si>
  <si>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</si>
  <si>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</si>
  <si>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</si>
  <si>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</si>
  <si>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</si>
  <si>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</si>
  <si>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</si>
  <si>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</si>
  <si>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</si>
  <si>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</si>
  <si>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</si>
  <si>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</si>
  <si>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</si>
  <si>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</si>
  <si>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</si>
  <si>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</si>
  <si>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</si>
  <si>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</si>
  <si>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</si>
  <si>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</si>
  <si>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</si>
  <si>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</si>
  <si>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</si>
  <si>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</si>
  <si>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</si>
  <si>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</si>
  <si>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</si>
  <si>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</si>
  <si>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</si>
  <si>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</si>
  <si>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</si>
  <si>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</si>
  <si>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</si>
  <si>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</si>
  <si>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</si>
  <si>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</si>
  <si>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</si>
  <si>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</si>
  <si>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</si>
  <si>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</si>
  <si>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</si>
  <si>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</si>
  <si>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</si>
  <si>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</si>
  <si>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</si>
  <si>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</si>
  <si>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</si>
  <si>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</si>
  <si>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</si>
  <si>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</si>
  <si>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</si>
  <si>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</si>
  <si>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</si>
  <si>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</si>
  <si>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</si>
  <si>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</si>
  <si>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</si>
  <si>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</si>
  <si>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</si>
  <si>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</si>
  <si>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</si>
  <si>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</si>
  <si>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</si>
  <si>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</si>
  <si>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</si>
  <si>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</si>
  <si>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</si>
  <si>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</si>
  <si>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</si>
  <si>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</si>
  <si>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</si>
  <si>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</si>
  <si>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</si>
  <si>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</si>
  <si>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</si>
  <si>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</si>
  <si>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</si>
  <si>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</si>
  <si>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</si>
  <si>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</si>
  <si>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</si>
  <si>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</si>
  <si>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</si>
  <si>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</si>
  <si>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</si>
  <si>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</si>
  <si>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</si>
  <si>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</si>
  <si>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</si>
  <si>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</si>
  <si>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</si>
  <si>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</si>
  <si>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</si>
  <si>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</si>
  <si>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</si>
  <si>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</si>
  <si>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</si>
  <si>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</si>
  <si>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</si>
  <si>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</si>
  <si>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</si>
  <si>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</si>
  <si>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</si>
  <si>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</si>
  <si>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</si>
  <si>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</si>
  <si>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</si>
  <si>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</si>
  <si>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</si>
  <si>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</si>
  <si>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</si>
  <si>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</si>
  <si>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</si>
  <si>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</si>
  <si>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</si>
  <si>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</si>
  <si>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</si>
  <si>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</si>
  <si>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</si>
  <si>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</si>
  <si>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</si>
  <si>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</si>
  <si>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</si>
  <si>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</si>
  <si>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</si>
  <si>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</si>
  <si>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</si>
  <si>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</si>
  <si>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</si>
  <si>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</si>
  <si>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</si>
  <si>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</si>
  <si>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</si>
  <si>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</si>
  <si>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</si>
  <si>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</si>
  <si>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</si>
  <si>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</si>
  <si>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</si>
  <si>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</si>
  <si>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</si>
  <si>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</si>
  <si>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</si>
  <si>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</si>
  <si>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</si>
  <si>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</si>
  <si>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</si>
  <si>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</si>
  <si>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</si>
  <si>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</si>
  <si>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</si>
  <si>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</si>
  <si>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</si>
  <si>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</si>
  <si>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</si>
  <si>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</si>
  <si>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</si>
  <si>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</si>
  <si>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</si>
  <si>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</si>
  <si>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</si>
  <si>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</si>
  <si>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</si>
  <si>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</si>
  <si>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</si>
  <si>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</si>
  <si>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</si>
  <si>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</si>
  <si>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</si>
  <si>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</si>
  <si>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</si>
  <si>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</si>
  <si>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</si>
  <si>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</si>
  <si>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</si>
  <si>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</si>
  <si>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</si>
  <si>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</si>
  <si>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</si>
  <si>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</si>
  <si>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</si>
  <si>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</si>
  <si>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</si>
  <si>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</si>
  <si>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</si>
  <si>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</si>
  <si>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</si>
  <si>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</si>
  <si>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</si>
  <si>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</si>
  <si>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</si>
  <si>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</si>
  <si>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</si>
  <si>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</si>
  <si>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</si>
  <si>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</si>
  <si>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</si>
  <si>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</si>
  <si>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</si>
  <si>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</si>
  <si>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</si>
  <si>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</si>
  <si>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</si>
  <si>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</si>
  <si>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</si>
  <si>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</si>
  <si>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</si>
  <si>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</si>
  <si>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</si>
  <si>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</si>
  <si>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</si>
  <si>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</si>
  <si>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</si>
  <si>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</si>
  <si>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</si>
  <si>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</si>
  <si>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</si>
  <si>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</si>
  <si>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</si>
  <si>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</si>
  <si>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</si>
  <si>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</si>
  <si>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</si>
  <si>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</si>
  <si>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</si>
  <si>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</si>
  <si>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</si>
  <si>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</si>
  <si>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</si>
  <si>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</si>
  <si>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</si>
  <si>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</si>
  <si>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</si>
  <si>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</si>
  <si>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</si>
  <si>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</si>
  <si>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</si>
  <si>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</si>
  <si>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</si>
  <si>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</si>
  <si>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</si>
  <si>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</si>
  <si>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</si>
  <si>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</si>
  <si>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</si>
  <si>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</si>
  <si>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</si>
  <si>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</si>
  <si>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</si>
  <si>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</si>
  <si>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</si>
  <si>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</si>
  <si>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</si>
  <si>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</si>
  <si>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</si>
  <si>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</si>
  <si>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</si>
  <si>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</si>
  <si>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</si>
  <si>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</si>
  <si>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</si>
  <si>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</si>
  <si>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</si>
  <si>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</si>
  <si>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</si>
  <si>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</si>
  <si>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</si>
  <si>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</si>
  <si>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</si>
  <si>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</si>
  <si>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</si>
  <si>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</si>
  <si>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</si>
  <si>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</si>
  <si>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</si>
  <si>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</si>
  <si>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</si>
  <si>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</si>
  <si>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</si>
  <si>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</si>
  <si>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</si>
  <si>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</si>
  <si>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</si>
  <si>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</si>
  <si>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</si>
  <si>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</si>
  <si>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</si>
  <si>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</si>
  <si>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</si>
  <si>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</si>
  <si>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</si>
  <si>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</si>
  <si>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</si>
  <si>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</si>
  <si>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</si>
  <si>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</si>
  <si>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</si>
  <si>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</si>
  <si>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</si>
  <si>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</si>
  <si>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</si>
  <si>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</si>
  <si>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</si>
  <si>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</si>
  <si>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</si>
  <si>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</si>
  <si>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</si>
  <si>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</si>
  <si>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</si>
  <si>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</si>
  <si>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</si>
  <si>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</si>
  <si>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</si>
  <si>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</si>
  <si>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</si>
  <si>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</si>
  <si>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</si>
  <si>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</si>
  <si>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</si>
  <si>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</si>
  <si>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</si>
  <si>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</si>
  <si>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</si>
  <si>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</si>
  <si>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</si>
  <si>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</si>
  <si>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</si>
  <si>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</si>
  <si>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</si>
  <si>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</si>
  <si>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</si>
  <si>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</si>
  <si>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</si>
  <si>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</si>
  <si>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</si>
  <si>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</si>
  <si>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</si>
  <si>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</si>
  <si>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</si>
  <si>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</si>
  <si>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</si>
  <si>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</si>
  <si>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</si>
  <si>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</si>
  <si>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</si>
  <si>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</si>
  <si>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</si>
  <si>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</si>
  <si>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</si>
  <si>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</si>
  <si>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</si>
  <si>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</si>
  <si>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</si>
  <si>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</si>
  <si>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</si>
  <si>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</si>
  <si>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</si>
  <si>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</si>
  <si>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</si>
  <si>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</si>
  <si>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</si>
  <si>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</si>
  <si>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</si>
  <si>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</si>
  <si>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</si>
  <si>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</si>
  <si>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</si>
  <si>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</si>
  <si>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</si>
  <si>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</si>
  <si>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</si>
  <si>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</si>
  <si>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</si>
  <si>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</si>
  <si>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</si>
  <si>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</si>
  <si>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</si>
  <si>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</si>
  <si>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</si>
  <si>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</si>
  <si>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</si>
  <si>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</si>
  <si>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</si>
  <si>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</si>
  <si>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</si>
  <si>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</si>
  <si>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</si>
  <si>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</si>
  <si>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</si>
  <si>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</si>
  <si>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</si>
  <si>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</si>
  <si>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</si>
  <si>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</si>
  <si>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</si>
  <si>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</si>
  <si>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</si>
  <si>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</si>
  <si>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</si>
  <si>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</si>
  <si>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</si>
  <si>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</si>
  <si>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</si>
  <si>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</si>
  <si>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</si>
  <si>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</si>
  <si>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</si>
  <si>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</si>
  <si>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</si>
  <si>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</si>
  <si>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</si>
  <si>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</si>
  <si>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</si>
  <si>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</si>
  <si>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</si>
  <si>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</si>
  <si>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</si>
  <si>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</si>
  <si>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</si>
  <si>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</si>
  <si>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</si>
  <si>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</si>
  <si>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</si>
  <si>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</si>
  <si>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</si>
  <si>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</si>
  <si>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</si>
  <si>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</si>
  <si>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</si>
  <si>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</si>
  <si>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</si>
  <si>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</si>
  <si>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</si>
  <si>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</si>
  <si>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</si>
  <si>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</si>
  <si>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</si>
  <si>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</si>
  <si>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</si>
  <si>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</si>
  <si>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</si>
  <si>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</si>
  <si>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</si>
  <si>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</si>
  <si>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</si>
  <si>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</si>
  <si>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</si>
  <si>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</si>
  <si>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</si>
  <si>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</si>
  <si>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</si>
  <si>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</si>
  <si>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</si>
  <si>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</si>
  <si>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</si>
  <si>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</si>
  <si>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</si>
  <si>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</si>
  <si>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</si>
  <si>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</si>
  <si>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</si>
  <si>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</si>
  <si>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</si>
  <si>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</si>
  <si>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</si>
  <si>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</si>
  <si>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</si>
  <si>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</si>
  <si>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</si>
  <si>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</si>
  <si>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</si>
  <si>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</si>
  <si>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</si>
  <si>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</si>
  <si>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</si>
  <si>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</si>
  <si>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</si>
  <si>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</si>
  <si>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</si>
  <si>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</si>
  <si>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</si>
  <si>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</si>
  <si>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</si>
  <si>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</si>
  <si>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</si>
  <si>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</si>
  <si>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</si>
  <si>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</si>
  <si>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</si>
  <si>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</si>
  <si>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</si>
  <si>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</si>
  <si>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</si>
  <si>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</si>
  <si>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</si>
  <si>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</si>
  <si>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</si>
  <si>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</si>
  <si>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</si>
  <si>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</si>
  <si>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</si>
  <si>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</si>
  <si>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</si>
  <si>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</si>
  <si>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</si>
  <si>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</si>
  <si>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</si>
  <si>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</si>
  <si>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</si>
  <si>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</si>
  <si>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</si>
  <si>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</si>
  <si>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</si>
  <si>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</si>
  <si>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</si>
  <si>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</si>
  <si>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</si>
  <si>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</si>
  <si>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</si>
  <si>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</si>
  <si>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</si>
  <si>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</si>
  <si>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</si>
  <si>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</si>
  <si>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</si>
  <si>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</si>
  <si>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</si>
  <si>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</si>
  <si>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</si>
  <si>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</si>
  <si>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</si>
  <si>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</si>
  <si>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</si>
  <si>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</si>
  <si>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</si>
  <si>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</si>
  <si>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</si>
  <si>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</si>
  <si>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</si>
  <si>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</si>
  <si>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</si>
  <si>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</si>
  <si>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</si>
  <si>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</si>
  <si>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</si>
  <si>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</si>
  <si>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</si>
  <si>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</si>
  <si>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</si>
  <si>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</si>
  <si>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</si>
  <si>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</si>
  <si>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</si>
  <si>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</si>
  <si>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</si>
  <si>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</si>
  <si>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</si>
  <si>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</si>
  <si>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</si>
  <si>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</si>
  <si>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</si>
  <si>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</si>
  <si>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</si>
  <si>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</si>
  <si>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</si>
  <si>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</si>
  <si>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</si>
  <si>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</si>
  <si>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</si>
  <si>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</si>
  <si>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</si>
  <si>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</si>
  <si>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</si>
  <si>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</si>
  <si>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</si>
  <si>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</si>
  <si>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</si>
  <si>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</si>
  <si>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</si>
  <si>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</si>
  <si>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</si>
  <si>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</si>
  <si>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</si>
  <si>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</si>
  <si>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</si>
  <si>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</si>
  <si>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</si>
  <si>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</si>
  <si>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</si>
  <si>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</si>
  <si>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</si>
  <si>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</si>
  <si>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</si>
  <si>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</si>
  <si>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</si>
  <si>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</si>
  <si>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</si>
  <si>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</si>
  <si>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</si>
  <si>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</si>
  <si>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</si>
  <si>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</si>
  <si>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</si>
  <si>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</si>
  <si>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</si>
  <si>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</si>
  <si>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</si>
  <si>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</si>
  <si>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</si>
  <si>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</si>
  <si>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</si>
  <si>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</si>
  <si>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</si>
  <si>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</si>
  <si>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</si>
  <si>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</si>
  <si>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</si>
  <si>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</si>
  <si>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</si>
  <si>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</si>
  <si>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</si>
  <si>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</si>
  <si>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</si>
  <si>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</si>
  <si>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</si>
  <si>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</si>
  <si>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</si>
  <si>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</si>
  <si>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</si>
  <si>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</si>
  <si>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</si>
  <si>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</si>
  <si>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</si>
  <si>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</si>
  <si>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</si>
  <si>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</si>
  <si>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</si>
  <si>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</si>
  <si>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</si>
  <si>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</si>
  <si>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</si>
  <si>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</si>
  <si>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</si>
  <si>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</si>
  <si>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</si>
  <si>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</si>
  <si>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</si>
  <si>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</si>
  <si>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</si>
  <si>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</si>
  <si>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</si>
  <si>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</si>
  <si>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</si>
  <si>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</si>
  <si>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</si>
  <si>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</si>
  <si>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</si>
  <si>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</si>
  <si>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</si>
  <si>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</si>
  <si>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</si>
  <si>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</si>
  <si>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</si>
  <si>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</si>
  <si>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</si>
  <si>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</si>
  <si>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</si>
  <si>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</si>
  <si>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</si>
  <si>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</si>
  <si>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</si>
  <si>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</si>
  <si>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</si>
  <si>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</si>
  <si>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</si>
  <si>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</si>
  <si>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</si>
  <si>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</si>
  <si>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</si>
  <si>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</si>
  <si>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</si>
  <si>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</si>
  <si>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</si>
  <si>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</si>
  <si>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</si>
  <si>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</si>
  <si>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</si>
  <si>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</si>
  <si>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</si>
  <si>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</si>
  <si>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</si>
  <si>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</si>
  <si>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</si>
  <si>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</si>
  <si>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</si>
  <si>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</si>
  <si>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</si>
  <si>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</si>
  <si>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</si>
  <si>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</si>
  <si>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</si>
  <si>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</si>
  <si>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</si>
  <si>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</si>
  <si>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</si>
  <si>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</si>
  <si>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</si>
  <si>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</si>
  <si>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</si>
  <si>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</si>
  <si>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</si>
  <si>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</si>
  <si>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</si>
  <si>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</si>
  <si>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</si>
  <si>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</si>
  <si>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</si>
  <si>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</si>
  <si>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</si>
  <si>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</si>
  <si>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</si>
  <si>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</si>
  <si>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</si>
  <si>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</si>
  <si>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</si>
  <si>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</si>
  <si>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</si>
  <si>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</si>
  <si>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</si>
  <si>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</si>
  <si>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</si>
  <si>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</si>
  <si>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</si>
  <si>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</si>
  <si>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</si>
  <si>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</si>
  <si>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</si>
  <si>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</si>
  <si>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</si>
  <si>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</si>
  <si>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</si>
  <si>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</si>
  <si>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</si>
  <si>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</si>
  <si>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</si>
  <si>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</si>
  <si>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</si>
  <si>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</si>
  <si>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</si>
  <si>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</si>
  <si>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</si>
  <si>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</si>
  <si>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</si>
  <si>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</si>
  <si>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</si>
  <si>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</si>
  <si>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</si>
  <si>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</si>
  <si>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</si>
  <si>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</si>
  <si>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</si>
  <si>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</si>
  <si>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</si>
  <si>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</si>
  <si>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</si>
  <si>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</si>
  <si>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</si>
  <si>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</si>
  <si>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</si>
  <si>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</si>
  <si>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</si>
  <si>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</si>
  <si>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</si>
  <si>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</si>
  <si>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</si>
  <si>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</si>
  <si>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</si>
  <si>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</si>
  <si>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</si>
  <si>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</si>
  <si>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</si>
  <si>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</si>
  <si>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</si>
  <si>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</si>
  <si>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</si>
  <si>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</si>
  <si>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</si>
  <si>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</si>
  <si>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</si>
  <si>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</si>
  <si>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</si>
  <si>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</si>
  <si>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</si>
  <si>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</si>
  <si>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</si>
  <si>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</si>
  <si>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</si>
  <si>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</si>
  <si>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</si>
  <si>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</si>
  <si>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</si>
  <si>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</si>
  <si>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</si>
  <si>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</si>
  <si>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</si>
  <si>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</si>
  <si>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</si>
  <si>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</si>
  <si>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</si>
  <si>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</si>
  <si>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</si>
  <si>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</si>
  <si>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</si>
  <si>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</si>
  <si>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</si>
  <si>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</si>
  <si>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</si>
  <si>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</si>
  <si>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</si>
  <si>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</si>
  <si>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</si>
  <si>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</si>
  <si>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</si>
  <si>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</si>
  <si>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</si>
  <si>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</si>
  <si>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</si>
  <si>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</si>
  <si>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</si>
  <si>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</si>
  <si>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</si>
  <si>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</si>
  <si>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</si>
  <si>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</si>
  <si>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</si>
  <si>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</si>
  <si>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</si>
  <si>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</si>
  <si>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</si>
  <si>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</si>
  <si>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</si>
  <si>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</si>
  <si>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</si>
  <si>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</si>
  <si>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</si>
  <si>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</si>
  <si>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</si>
  <si>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</si>
  <si>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</si>
  <si>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</si>
  <si>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</si>
  <si>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</si>
  <si>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</si>
  <si>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</si>
  <si>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</si>
  <si>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</si>
  <si>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</si>
  <si>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</si>
  <si>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</si>
  <si>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</si>
  <si>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</si>
  <si>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</si>
  <si>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</si>
  <si>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</si>
  <si>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</si>
  <si>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</si>
  <si>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</si>
  <si>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</si>
  <si>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</si>
  <si>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</si>
  <si>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</si>
  <si>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</si>
  <si>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</si>
  <si>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</si>
  <si>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</si>
  <si>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</si>
  <si>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</si>
  <si>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</si>
  <si>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</si>
  <si>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</si>
  <si>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</si>
  <si>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</si>
  <si>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</si>
  <si>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</si>
  <si>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</si>
  <si>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</si>
  <si>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</si>
  <si>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</si>
  <si>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</si>
  <si>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</si>
  <si>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</si>
  <si>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</si>
  <si>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</si>
  <si>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</si>
  <si>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</si>
  <si>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</si>
  <si>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</si>
  <si>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</si>
  <si>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</si>
  <si>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</si>
  <si>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</si>
  <si>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</si>
  <si>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</si>
  <si>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</si>
  <si>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</si>
  <si>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</si>
  <si>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</si>
  <si>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</si>
  <si>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</si>
  <si>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</si>
  <si>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</si>
  <si>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</si>
  <si>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</si>
  <si>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</si>
  <si>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</si>
  <si>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</si>
  <si>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</si>
  <si>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</si>
  <si>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</si>
  <si>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</si>
  <si>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</si>
  <si>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</si>
  <si>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</si>
  <si>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</si>
  <si>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</si>
  <si>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</si>
  <si>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</si>
  <si>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</si>
  <si>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</si>
  <si>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</si>
  <si>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</si>
  <si>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</si>
  <si>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</si>
  <si>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</si>
  <si>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</si>
  <si>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</si>
  <si>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</si>
  <si>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</si>
  <si>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</si>
  <si>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</si>
  <si>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</si>
  <si>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</si>
  <si>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</si>
  <si>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</si>
  <si>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</si>
  <si>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</si>
  <si>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</si>
  <si>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</si>
  <si>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</si>
  <si>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</si>
  <si>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</si>
  <si>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</si>
  <si>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</si>
  <si>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</si>
  <si>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</si>
  <si>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</si>
  <si>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</si>
  <si>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</si>
  <si>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</si>
  <si>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</si>
  <si>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</si>
  <si>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</si>
  <si>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</si>
  <si>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</si>
  <si>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</si>
  <si>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</si>
  <si>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</si>
  <si>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</si>
  <si>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</si>
  <si>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</si>
  <si>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</si>
  <si>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</si>
  <si>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</si>
  <si>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</si>
  <si>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</si>
  <si>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</si>
  <si>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</si>
  <si>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</si>
  <si>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</si>
  <si>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</si>
  <si>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</si>
  <si>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</si>
  <si>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</si>
  <si>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</si>
  <si>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</si>
  <si>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</si>
  <si>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</si>
  <si>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</si>
  <si>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</si>
  <si>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</si>
  <si>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</si>
  <si>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</si>
  <si>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</si>
  <si>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</si>
  <si>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</si>
  <si>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</si>
  <si>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</si>
  <si>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</si>
  <si>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</si>
  <si>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</si>
  <si>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</si>
  <si>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</si>
  <si>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</si>
  <si>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</si>
  <si>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</si>
  <si>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</si>
  <si>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</si>
  <si>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</si>
  <si>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</si>
  <si>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</si>
  <si>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</si>
  <si>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</si>
  <si>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</si>
  <si>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</si>
  <si>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</si>
  <si>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</si>
  <si>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</si>
  <si>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</si>
  <si>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</si>
  <si>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</si>
  <si>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</si>
  <si>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</si>
  <si>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</si>
  <si>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</si>
  <si>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</si>
  <si>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</si>
  <si>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</si>
  <si>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</si>
  <si>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</si>
  <si>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</si>
  <si>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</si>
  <si>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</si>
  <si>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</si>
  <si>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</si>
  <si>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</si>
  <si>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</si>
  <si>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</si>
  <si>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</si>
  <si>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</si>
  <si>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</si>
  <si>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</si>
  <si>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</si>
  <si>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</si>
  <si>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</si>
  <si>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</si>
  <si>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</si>
  <si>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</si>
  <si>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</si>
  <si>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</si>
  <si>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</si>
  <si>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</si>
  <si>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</si>
  <si>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</si>
  <si>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</si>
  <si>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</si>
  <si>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</si>
  <si>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</si>
  <si>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</si>
  <si>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</si>
  <si>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</si>
  <si>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</si>
  <si>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</si>
  <si>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</si>
  <si>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</si>
  <si>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</si>
  <si>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</si>
  <si>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</si>
  <si>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</si>
  <si>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</si>
  <si>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</si>
  <si>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</si>
  <si>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</si>
  <si>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</si>
  <si>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</si>
  <si>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</si>
  <si>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</si>
  <si>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</si>
  <si>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</si>
  <si>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</si>
  <si>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</si>
  <si>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</si>
  <si>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</si>
  <si>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</si>
  <si>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</si>
  <si>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</si>
  <si>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</si>
  <si>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</si>
  <si>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</si>
  <si>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</si>
  <si>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</si>
  <si>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</si>
  <si>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</si>
  <si>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</si>
  <si>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</si>
  <si>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</si>
  <si>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</si>
  <si>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</si>
  <si>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</si>
  <si>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</si>
  <si>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</si>
  <si>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</si>
  <si>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</si>
  <si>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</si>
  <si>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</si>
  <si>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</si>
  <si>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</si>
  <si>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</si>
  <si>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</si>
  <si>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</si>
  <si>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</si>
  <si>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</si>
  <si>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</si>
  <si>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</si>
  <si>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</si>
  <si>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</si>
  <si>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</si>
  <si>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</si>
  <si>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</si>
  <si>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</si>
  <si>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</si>
  <si>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</si>
  <si>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</si>
  <si>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</si>
  <si>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</si>
  <si>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</si>
  <si>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</si>
  <si>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</si>
  <si>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</si>
  <si>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</si>
  <si>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</si>
  <si>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</si>
  <si>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</si>
  <si>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</si>
  <si>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</si>
  <si>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</si>
  <si>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</si>
  <si>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</si>
  <si>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</si>
  <si>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</si>
  <si>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</si>
  <si>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</si>
  <si>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</si>
  <si>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</si>
  <si>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</si>
  <si>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</si>
  <si>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</si>
  <si>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</si>
  <si>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</si>
  <si>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</si>
  <si>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</si>
  <si>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</si>
  <si>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</si>
  <si>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</si>
  <si>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</si>
  <si>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</si>
  <si>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</si>
  <si>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</si>
  <si>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</si>
  <si>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</si>
  <si>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</si>
  <si>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</si>
  <si>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</si>
  <si>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</si>
  <si>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</si>
  <si>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</si>
  <si>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</si>
  <si>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</si>
  <si>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</si>
  <si>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</si>
  <si>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</si>
  <si>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</si>
  <si>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</si>
  <si>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</si>
  <si>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</si>
  <si>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</si>
  <si>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</si>
  <si>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</si>
  <si>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</si>
  <si>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</si>
  <si>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</si>
  <si>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</si>
  <si>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</si>
  <si>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</si>
  <si>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</si>
  <si>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</si>
  <si>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</si>
  <si>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</si>
  <si>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</si>
  <si>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</si>
  <si>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</si>
  <si>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</si>
  <si>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</si>
  <si>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</si>
  <si>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</si>
  <si>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</si>
  <si>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</si>
  <si>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</si>
  <si>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</si>
  <si>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</si>
  <si>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</si>
  <si>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</si>
  <si>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</si>
  <si>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</si>
  <si>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</si>
  <si>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</si>
  <si>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</si>
  <si>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</si>
  <si>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</si>
  <si>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</si>
  <si>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</si>
  <si>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</si>
  <si>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</si>
  <si>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</si>
  <si>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</si>
  <si>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</si>
  <si>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</si>
  <si>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</si>
  <si>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</si>
  <si>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</si>
  <si>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</si>
  <si>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</si>
  <si>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</si>
  <si>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</si>
  <si>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</si>
  <si>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</si>
  <si>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</si>
  <si>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</si>
  <si>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</si>
  <si>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</si>
  <si>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</si>
  <si>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</si>
  <si>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</si>
  <si>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</si>
  <si>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</si>
  <si>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</si>
  <si>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</si>
  <si>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</si>
  <si>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</si>
  <si>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</si>
  <si>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</si>
  <si>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</si>
  <si>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</si>
  <si>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</si>
  <si>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</si>
  <si>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</si>
  <si>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</si>
  <si>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</si>
  <si>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</si>
  <si>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</si>
  <si>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</si>
  <si>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</si>
  <si>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</si>
  <si>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</si>
  <si>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</si>
  <si>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</si>
  <si>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</si>
  <si>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</si>
  <si>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</si>
  <si>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</si>
  <si>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</si>
  <si>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</si>
  <si>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</si>
  <si>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</si>
  <si>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</si>
  <si>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</si>
  <si>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</si>
  <si>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</si>
  <si>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</si>
  <si>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</si>
  <si>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</si>
  <si>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</si>
  <si>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</si>
  <si>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</si>
  <si>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</si>
  <si>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</si>
  <si>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</si>
  <si>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</si>
  <si>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</si>
  <si>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</si>
  <si>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</si>
  <si>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</si>
  <si>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</si>
  <si>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</si>
  <si>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</si>
  <si>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</si>
  <si>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</si>
  <si>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</si>
  <si>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</si>
  <si>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</si>
  <si>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</si>
  <si>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</si>
  <si>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</si>
  <si>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</si>
  <si>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</si>
  <si>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</si>
  <si>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</si>
  <si>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</si>
  <si>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</si>
  <si>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</si>
  <si>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</si>
  <si>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</si>
  <si>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</si>
  <si>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</si>
  <si>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</si>
  <si>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</si>
  <si>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</si>
  <si>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</si>
  <si>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</si>
  <si>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</si>
  <si>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</si>
  <si>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</si>
  <si>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</si>
  <si>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</si>
  <si>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</si>
  <si>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</si>
  <si>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</si>
  <si>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</si>
  <si>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</si>
  <si>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</si>
  <si>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</si>
  <si>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</si>
  <si>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</si>
  <si>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</si>
  <si>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</si>
  <si>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</si>
  <si>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</si>
  <si>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</si>
  <si>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</si>
  <si>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</si>
  <si>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</si>
  <si>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</si>
  <si>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</si>
  <si>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</si>
  <si>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</si>
  <si>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</si>
  <si>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</si>
  <si>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</si>
  <si>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</si>
  <si>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</si>
  <si>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</si>
  <si>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</si>
  <si>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</si>
  <si>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</si>
  <si>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</si>
  <si>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</si>
  <si>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</si>
  <si>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</si>
  <si>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</si>
  <si>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</si>
  <si>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</si>
  <si>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</si>
  <si>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</si>
  <si>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</si>
  <si>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</si>
  <si>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</si>
  <si>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</si>
  <si>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</si>
  <si>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</si>
  <si>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</si>
  <si>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</si>
  <si>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</si>
  <si>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</si>
  <si>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</si>
  <si>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</si>
  <si>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</si>
  <si>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</si>
  <si>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</si>
  <si>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</si>
  <si>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</si>
  <si>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</si>
  <si>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</si>
  <si>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</si>
  <si>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</si>
  <si>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</si>
  <si>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</si>
  <si>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</si>
  <si>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</si>
  <si>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</si>
  <si>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</si>
  <si>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</si>
  <si>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</si>
  <si>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</si>
  <si>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</si>
  <si>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</si>
  <si>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</si>
  <si>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</si>
  <si>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</si>
  <si>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</si>
  <si>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</si>
  <si>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</si>
  <si>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</si>
  <si>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</si>
  <si>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</si>
  <si>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</si>
  <si>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</si>
  <si>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</si>
  <si>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</si>
  <si>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</si>
  <si>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</si>
  <si>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</si>
  <si>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</si>
  <si>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</si>
  <si>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</si>
  <si>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</si>
  <si>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</si>
  <si>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</si>
  <si>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</si>
  <si>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</si>
  <si>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</si>
  <si>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</si>
  <si>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</si>
  <si>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</si>
  <si>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</si>
  <si>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</si>
  <si>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</si>
  <si>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</si>
  <si>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</si>
  <si>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</si>
  <si>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</si>
  <si>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</si>
  <si>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</si>
  <si>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</si>
  <si>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</si>
  <si>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</si>
  <si>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</si>
  <si>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</si>
  <si>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</si>
  <si>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</si>
  <si>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</si>
  <si>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</si>
  <si>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</si>
  <si>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</si>
  <si>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</si>
  <si>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</si>
  <si>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</si>
  <si>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</si>
  <si>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</si>
  <si>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</si>
  <si>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</si>
  <si>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</si>
  <si>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</si>
  <si>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</si>
  <si>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</si>
  <si>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</si>
  <si>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</si>
  <si>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</si>
  <si>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</si>
  <si>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</si>
  <si>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</si>
  <si>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</si>
  <si>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</si>
  <si>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</si>
  <si>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</si>
  <si>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</si>
  <si>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</si>
  <si>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</si>
  <si>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</si>
  <si>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</si>
  <si>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</si>
  <si>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</si>
  <si>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</si>
  <si>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</si>
  <si>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</si>
  <si>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</si>
  <si>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</si>
  <si>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</si>
  <si>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</si>
  <si>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</si>
  <si>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</si>
  <si>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</si>
  <si>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</si>
  <si>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</si>
  <si>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</si>
  <si>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</si>
  <si>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</si>
  <si>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</si>
  <si>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</si>
  <si>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</si>
  <si>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</si>
  <si>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</si>
  <si>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</si>
  <si>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</si>
  <si>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</si>
  <si>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</si>
  <si>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</si>
  <si>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</si>
  <si>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</si>
  <si>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</si>
  <si>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</si>
  <si>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</si>
  <si>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</si>
  <si>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</si>
  <si>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</si>
  <si>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</si>
  <si>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</si>
  <si>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</si>
  <si>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</si>
  <si>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</si>
  <si>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</si>
  <si>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</si>
  <si>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</si>
  <si>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</si>
  <si>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</si>
  <si>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</si>
  <si>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</si>
  <si>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</si>
  <si>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</si>
  <si>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</si>
  <si>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</si>
  <si>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</si>
  <si>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</si>
  <si>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</si>
  <si>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</si>
  <si>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</si>
  <si>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</si>
  <si>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</si>
  <si>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</si>
  <si>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</si>
  <si>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</si>
  <si>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</si>
  <si>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</si>
  <si>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</si>
  <si>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</si>
  <si>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</si>
  <si>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</si>
  <si>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</si>
  <si>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</si>
  <si>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</si>
  <si>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</si>
  <si>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</si>
  <si>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</si>
  <si>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</si>
  <si>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</si>
  <si>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</si>
  <si>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</si>
  <si>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</si>
  <si>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</si>
  <si>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</si>
  <si>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</si>
  <si>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</si>
  <si>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</si>
  <si>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</si>
  <si>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</si>
  <si>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</si>
  <si>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</si>
  <si>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</si>
  <si>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</si>
  <si>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</si>
  <si>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</si>
  <si>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</si>
  <si>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</si>
  <si>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</si>
  <si>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</si>
  <si>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</si>
  <si>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</si>
  <si>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</si>
  <si>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</si>
  <si>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</si>
  <si>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</si>
  <si>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</si>
  <si>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</si>
  <si>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</si>
  <si>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</si>
  <si>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</si>
  <si>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</si>
  <si>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</si>
  <si>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</si>
  <si>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</si>
  <si>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</si>
  <si>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</si>
  <si>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</si>
  <si>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</si>
  <si>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</si>
  <si>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</si>
  <si>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</si>
  <si>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</si>
  <si>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</si>
  <si>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</si>
  <si>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</si>
  <si>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</si>
  <si>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</si>
  <si>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</si>
  <si>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</si>
  <si>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</si>
  <si>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</si>
  <si>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</si>
  <si>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</si>
  <si>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</si>
  <si>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</si>
  <si>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</si>
  <si>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</si>
  <si>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</si>
  <si>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</si>
  <si>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</si>
  <si>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</si>
  <si>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</si>
  <si>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</si>
  <si>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</si>
  <si>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</si>
  <si>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</si>
  <si>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</si>
  <si>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</si>
  <si>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</si>
  <si>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</si>
  <si>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</si>
  <si>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</si>
  <si>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</si>
  <si>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</si>
  <si>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</si>
  <si>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</si>
  <si>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</si>
  <si>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</si>
  <si>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</si>
  <si>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</si>
  <si>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</si>
  <si>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</si>
  <si>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</si>
  <si>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</si>
  <si>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</si>
  <si>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</si>
  <si>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</si>
  <si>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</si>
  <si>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</si>
  <si>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</si>
  <si>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</si>
  <si>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</si>
  <si>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</si>
  <si>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</si>
  <si>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</si>
  <si>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</si>
  <si>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</si>
  <si>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</si>
  <si>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</si>
  <si>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</si>
  <si>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</si>
  <si>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</si>
  <si>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</si>
  <si>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</si>
  <si>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</si>
  <si>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</si>
  <si>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</si>
  <si>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</si>
  <si>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</si>
  <si>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</si>
  <si>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</si>
  <si>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</si>
  <si>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</si>
  <si>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</si>
  <si>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</si>
  <si>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</si>
  <si>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</si>
  <si>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</si>
  <si>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</si>
  <si>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</si>
  <si>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</si>
  <si>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</si>
  <si>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</si>
  <si>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</si>
  <si>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</si>
  <si>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</si>
  <si>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</si>
  <si>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</si>
  <si>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</si>
  <si>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</si>
  <si>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</si>
  <si>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</si>
  <si>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</si>
  <si>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</si>
  <si>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</si>
  <si>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</si>
  <si>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</si>
  <si>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</si>
  <si>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</si>
  <si>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</si>
  <si>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</si>
  <si>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</si>
  <si>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</si>
  <si>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</si>
  <si>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</si>
  <si>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</si>
  <si>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</si>
  <si>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</si>
  <si>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</si>
  <si>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</si>
  <si>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</si>
  <si>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</si>
  <si>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</si>
  <si>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</si>
  <si>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</si>
  <si>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</si>
  <si>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</si>
  <si>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</si>
  <si>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</si>
  <si>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</si>
  <si>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</si>
  <si>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</si>
  <si>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</si>
  <si>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</si>
  <si>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</si>
  <si>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</si>
  <si>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</si>
  <si>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</si>
  <si>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</si>
  <si>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</si>
  <si>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</si>
  <si>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</si>
  <si>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</si>
  <si>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</si>
  <si>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</si>
  <si>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</si>
  <si>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</si>
  <si>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</si>
  <si>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</si>
  <si>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</si>
  <si>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</si>
  <si>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</si>
  <si>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</si>
  <si>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</si>
  <si>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</si>
  <si>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</si>
  <si>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</si>
  <si>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</si>
  <si>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</si>
  <si>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</si>
  <si>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</si>
  <si>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</si>
  <si>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</si>
  <si>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</si>
  <si>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</si>
  <si>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</si>
  <si>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</si>
  <si>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</si>
  <si>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</si>
  <si>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</si>
  <si>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</si>
  <si>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</si>
  <si>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</si>
  <si>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</si>
  <si>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</si>
  <si>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</si>
  <si>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</si>
  <si>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</si>
  <si>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</si>
  <si>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</si>
  <si>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</si>
  <si>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</si>
  <si>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</si>
  <si>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</si>
  <si>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</si>
  <si>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</si>
  <si>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</si>
  <si>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</si>
  <si>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</si>
  <si>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</si>
  <si>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</si>
  <si>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</si>
  <si>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</si>
  <si>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</si>
  <si>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</si>
  <si>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</si>
  <si>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</si>
  <si>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</si>
  <si>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</si>
  <si>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</si>
  <si>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</si>
  <si>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</si>
  <si>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</si>
  <si>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</si>
  <si>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</si>
  <si>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</si>
  <si>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</si>
  <si>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</si>
  <si>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</si>
  <si>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</si>
  <si>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</si>
  <si>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</si>
  <si>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</si>
  <si>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</si>
  <si>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</si>
  <si>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</si>
  <si>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</si>
  <si>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</si>
  <si>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</si>
  <si>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</si>
  <si>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</si>
  <si>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</si>
  <si>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</si>
  <si>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</si>
  <si>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</si>
  <si>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</si>
  <si>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</si>
  <si>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</si>
  <si>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</si>
  <si>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</si>
  <si>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</si>
  <si>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</si>
  <si>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</si>
  <si>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</si>
  <si>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</si>
  <si>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</si>
  <si>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</si>
  <si>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</si>
  <si>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</si>
  <si>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</si>
  <si>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</si>
  <si>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</si>
  <si>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</si>
  <si>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</si>
  <si>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</si>
  <si>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</si>
  <si>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</si>
  <si>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</si>
  <si>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</si>
  <si>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</si>
  <si>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</si>
  <si>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</si>
  <si>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</si>
  <si>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</si>
  <si>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</si>
  <si>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</si>
  <si>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</si>
  <si>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</si>
  <si>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</si>
  <si>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</si>
  <si>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</si>
  <si>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</si>
  <si>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</si>
  <si>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</si>
  <si>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</si>
  <si>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</si>
  <si>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</si>
  <si>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</si>
  <si>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</si>
  <si>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</si>
  <si>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</si>
  <si>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</si>
  <si>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</si>
  <si>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</si>
  <si>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</si>
  <si>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</si>
  <si>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</si>
  <si>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</si>
  <si>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</si>
  <si>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</si>
  <si>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</si>
  <si>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</si>
  <si>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</si>
  <si>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</si>
  <si>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</si>
  <si>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</si>
  <si>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</si>
  <si>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</si>
  <si>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</si>
  <si>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</si>
  <si>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</si>
  <si>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</si>
  <si>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</si>
  <si>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</si>
  <si>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</si>
  <si>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</si>
  <si>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</si>
  <si>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</si>
  <si>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</si>
  <si>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</si>
  <si>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</si>
  <si>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</si>
  <si>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</si>
  <si>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</si>
  <si>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</si>
  <si>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</si>
  <si>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</si>
  <si>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</si>
  <si>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</si>
  <si>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</si>
  <si>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</si>
  <si>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</si>
  <si>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</si>
  <si>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</si>
  <si>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</si>
  <si>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</si>
  <si>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</si>
  <si>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</si>
  <si>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</si>
  <si>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</si>
  <si>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</si>
  <si>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</si>
  <si>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</si>
  <si>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</si>
  <si>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</si>
  <si>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</si>
  <si>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</si>
  <si>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</si>
  <si>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</si>
  <si>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</si>
  <si>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</si>
  <si>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</si>
  <si>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</si>
  <si>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</si>
  <si>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</si>
  <si>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</si>
  <si>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</si>
  <si>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</si>
  <si>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</si>
  <si>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</si>
  <si>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</si>
  <si>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</si>
  <si>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</si>
  <si>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</si>
  <si>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</si>
  <si>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</si>
  <si>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</si>
  <si>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</si>
  <si>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</si>
  <si>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</si>
  <si>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</si>
  <si>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</si>
  <si>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</si>
  <si>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</si>
  <si>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</si>
  <si>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</si>
  <si>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</si>
  <si>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</si>
  <si>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</si>
  <si>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</si>
  <si>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</si>
  <si>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</si>
  <si>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</si>
  <si>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</si>
  <si>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</si>
  <si>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</si>
  <si>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</si>
  <si>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</si>
  <si>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</si>
  <si>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</si>
  <si>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</si>
  <si>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</si>
  <si>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</si>
  <si>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</si>
  <si>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</si>
  <si>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</si>
  <si>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</si>
  <si>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</si>
  <si>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</si>
  <si>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</si>
  <si>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</si>
  <si>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</si>
  <si>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</si>
  <si>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</si>
  <si>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</si>
  <si>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</si>
  <si>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</si>
  <si>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</si>
  <si>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</si>
  <si>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</si>
  <si>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</si>
  <si>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</si>
  <si>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</si>
  <si>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</si>
  <si>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</si>
  <si>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</si>
  <si>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</si>
  <si>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</si>
  <si>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</si>
  <si>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</si>
  <si>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</si>
  <si>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</si>
  <si>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</si>
  <si>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</si>
  <si>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</si>
  <si>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</si>
  <si>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</si>
  <si>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</si>
  <si>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</si>
  <si>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</si>
  <si>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</si>
  <si>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</si>
  <si>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</si>
  <si>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</si>
  <si>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</si>
  <si>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</si>
  <si>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</si>
  <si>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</si>
  <si>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</si>
  <si>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</si>
  <si>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</si>
  <si>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</si>
  <si>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</si>
  <si>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</si>
  <si>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</si>
  <si>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</si>
  <si>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</si>
  <si>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</si>
  <si>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</si>
  <si>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</si>
  <si>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</si>
  <si>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</si>
  <si>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</si>
  <si>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</si>
  <si>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</si>
  <si>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</si>
  <si>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</si>
  <si>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</si>
  <si>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</si>
  <si>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</si>
  <si>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</si>
  <si>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</si>
  <si>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</si>
  <si>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</si>
  <si>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</si>
  <si>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</si>
  <si>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</si>
  <si>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</si>
  <si>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</si>
  <si>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</si>
  <si>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</si>
  <si>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</si>
  <si>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</si>
  <si>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</si>
  <si>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</si>
  <si>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</si>
  <si>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</si>
  <si>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</si>
  <si>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</si>
  <si>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</si>
  <si>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</si>
  <si>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</si>
  <si>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</si>
  <si>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</si>
  <si>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</si>
  <si>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</si>
  <si>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</si>
  <si>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</si>
  <si>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</si>
  <si>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</si>
  <si>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</si>
  <si>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</si>
  <si>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</si>
  <si>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</si>
  <si>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</si>
  <si>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</si>
  <si>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</si>
  <si>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</si>
  <si>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</si>
  <si>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</si>
  <si>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</si>
  <si>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</si>
  <si>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</si>
  <si>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</si>
  <si>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</si>
  <si>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</si>
  <si>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</si>
  <si>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</si>
  <si>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</si>
  <si>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</si>
  <si>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</si>
  <si>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</si>
  <si>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</si>
  <si>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</si>
  <si>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</si>
  <si>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</si>
  <si>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</si>
  <si>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</si>
  <si>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</si>
  <si>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</si>
  <si>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</si>
  <si>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</si>
  <si>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</si>
  <si>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</si>
  <si>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</si>
  <si>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</si>
  <si>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</si>
  <si>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</si>
  <si>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</si>
  <si>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</si>
  <si>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</si>
  <si>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</si>
  <si>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</si>
  <si>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</si>
  <si>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</si>
  <si>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</si>
  <si>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</si>
  <si>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</si>
  <si>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</si>
  <si>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</si>
  <si>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</si>
  <si>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</si>
  <si>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</si>
  <si>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</si>
  <si>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</si>
  <si>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</si>
  <si>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</si>
  <si>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</si>
  <si>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</si>
  <si>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</si>
  <si>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</si>
  <si>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</si>
  <si>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</si>
  <si>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</si>
  <si>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</si>
  <si>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</si>
  <si>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</si>
  <si>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</si>
  <si>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</si>
  <si>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</si>
  <si>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</si>
  <si>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</si>
  <si>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</si>
  <si>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</si>
  <si>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</si>
  <si>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</si>
  <si>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</si>
  <si>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</si>
  <si>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</si>
  <si>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</si>
  <si>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</si>
  <si>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</si>
  <si>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</si>
  <si>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</si>
  <si>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</si>
  <si>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</si>
  <si>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</si>
  <si>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</si>
  <si>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</si>
  <si>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</si>
  <si>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</si>
  <si>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</si>
  <si>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</si>
  <si>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</si>
  <si>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</si>
  <si>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</si>
  <si>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</si>
  <si>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</si>
  <si>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</si>
  <si>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</si>
  <si>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</si>
  <si>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</si>
  <si>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</si>
  <si>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</si>
  <si>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</si>
  <si>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</si>
  <si>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</si>
  <si>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</si>
  <si>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</si>
  <si>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</si>
  <si>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</si>
  <si>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</si>
  <si>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</si>
  <si>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</si>
  <si>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</si>
  <si>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</si>
  <si>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</si>
  <si>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</si>
  <si>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</si>
  <si>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</si>
  <si>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</si>
  <si>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</si>
  <si>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</si>
  <si>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</si>
  <si>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</si>
  <si>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</si>
  <si>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</si>
  <si>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</si>
  <si>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</si>
  <si>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</si>
  <si>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</si>
  <si>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</si>
  <si>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</si>
  <si>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</si>
  <si>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</si>
  <si>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</si>
  <si>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</si>
  <si>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</si>
  <si>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</si>
  <si>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</si>
  <si>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</si>
  <si>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</si>
  <si>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</si>
  <si>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</si>
  <si>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</si>
  <si>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</si>
  <si>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</si>
  <si>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</si>
  <si>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</si>
  <si>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</si>
  <si>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</si>
  <si>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</si>
  <si>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</si>
  <si>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</si>
  <si>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</si>
  <si>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</si>
  <si>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</si>
  <si>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</si>
  <si>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</si>
  <si>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</si>
  <si>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</si>
  <si>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</si>
  <si>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</si>
  <si>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</si>
  <si>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</si>
  <si>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</si>
  <si>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</si>
  <si>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</si>
  <si>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</si>
  <si>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</si>
  <si>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</si>
  <si>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</si>
  <si>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</si>
  <si>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</si>
  <si>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</si>
  <si>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</si>
  <si>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</si>
  <si>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</si>
  <si>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</si>
  <si>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</si>
  <si>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</si>
  <si>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</si>
  <si>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</si>
  <si>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</si>
  <si>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</si>
  <si>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</si>
  <si>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</si>
  <si>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</si>
  <si>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</si>
  <si>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</si>
  <si>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</si>
  <si>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</si>
  <si>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</si>
  <si>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</si>
  <si>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</si>
  <si>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</si>
  <si>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</si>
  <si>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</si>
  <si>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</si>
  <si>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</si>
  <si>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</si>
  <si>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</si>
  <si>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</si>
  <si>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</si>
  <si>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</si>
  <si>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</si>
  <si>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</si>
  <si>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</si>
  <si>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</si>
  <si>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</si>
  <si>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</si>
  <si>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</si>
  <si>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</si>
  <si>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</si>
  <si>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</si>
  <si>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</si>
  <si>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</si>
  <si>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</si>
  <si>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</si>
  <si>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</si>
  <si>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</si>
  <si>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</si>
  <si>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</si>
  <si>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</si>
  <si>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</si>
  <si>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</si>
  <si>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</si>
  <si>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</si>
  <si>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</si>
  <si>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</si>
  <si>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</si>
  <si>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</si>
  <si>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</si>
  <si>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</si>
  <si>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</si>
  <si>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</si>
  <si>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</si>
  <si>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</si>
  <si>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</si>
  <si>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</si>
  <si>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</si>
  <si>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</si>
  <si>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</si>
  <si>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</si>
  <si>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</si>
  <si>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</si>
  <si>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</si>
  <si>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</si>
  <si>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</si>
  <si>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</si>
  <si>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</si>
  <si>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</si>
  <si>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</si>
  <si>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</si>
  <si>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</si>
  <si>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</si>
  <si>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</si>
  <si>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</si>
  <si>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</si>
  <si>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</si>
  <si>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</si>
  <si>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</si>
  <si>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</si>
  <si>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</si>
  <si>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</si>
  <si>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</si>
  <si>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</si>
  <si>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</si>
  <si>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</si>
  <si>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</si>
  <si>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</si>
  <si>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</si>
  <si>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</si>
  <si>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</si>
  <si>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</si>
  <si>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</si>
  <si>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</si>
  <si>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</si>
  <si>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</si>
  <si>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</si>
  <si>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</si>
  <si>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</si>
  <si>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</si>
  <si>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</si>
  <si>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</si>
  <si>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</si>
  <si>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</si>
  <si>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</si>
  <si>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</si>
  <si>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</si>
  <si>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</si>
  <si>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</si>
  <si>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</si>
  <si>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</si>
  <si>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</si>
  <si>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</si>
  <si>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</si>
  <si>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</si>
  <si>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</si>
  <si>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</si>
  <si>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</si>
  <si>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</si>
  <si>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</si>
  <si>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</si>
  <si>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</si>
  <si>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</si>
  <si>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</si>
  <si>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</si>
  <si>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</si>
  <si>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</si>
  <si>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</si>
  <si>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</si>
  <si>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</si>
  <si>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</si>
  <si>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</si>
  <si>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</si>
  <si>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</si>
  <si>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</si>
  <si>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</si>
  <si>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</si>
  <si>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</si>
  <si>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</si>
  <si>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</si>
  <si>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</si>
  <si>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</si>
  <si>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</si>
  <si>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</si>
  <si>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</si>
  <si>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</si>
  <si>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</si>
  <si>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</si>
  <si>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</si>
  <si>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</si>
  <si>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</si>
  <si>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</si>
  <si>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</si>
  <si>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</si>
  <si>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</si>
  <si>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</si>
  <si>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</si>
  <si>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</si>
  <si>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</si>
  <si>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</si>
  <si>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</si>
  <si>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</si>
  <si>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</si>
  <si>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</si>
  <si>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</si>
  <si>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</si>
  <si>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</si>
  <si>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</si>
  <si>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</si>
  <si>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</si>
  <si>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</si>
  <si>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</si>
  <si>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</si>
  <si>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</si>
  <si>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</si>
  <si>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</si>
  <si>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</si>
  <si>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</si>
  <si>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</si>
  <si>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</si>
  <si>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</si>
  <si>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</si>
  <si>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</si>
  <si>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</si>
  <si>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</si>
  <si>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</si>
  <si>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</si>
  <si>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</si>
  <si>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</si>
  <si>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</si>
  <si>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</si>
  <si>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</si>
  <si>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</si>
  <si>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</si>
  <si>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</si>
  <si>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</si>
  <si>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</si>
  <si>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</si>
  <si>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</si>
  <si>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</si>
  <si>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</si>
  <si>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</si>
  <si>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</si>
  <si>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</si>
  <si>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</si>
  <si>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</si>
  <si>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</si>
  <si>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</si>
  <si>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</si>
  <si>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</si>
  <si>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</si>
  <si>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</si>
  <si>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</si>
  <si>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</si>
  <si>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</si>
  <si>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</si>
  <si>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</si>
  <si>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</si>
  <si>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</si>
  <si>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</si>
  <si>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</si>
  <si>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</si>
  <si>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</si>
  <si>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</si>
  <si>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</si>
  <si>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</si>
  <si>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</si>
  <si>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</si>
  <si>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</si>
  <si>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</si>
  <si>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</si>
  <si>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</si>
  <si>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</si>
  <si>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</si>
  <si>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</si>
  <si>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</si>
  <si>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</si>
  <si>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</si>
  <si>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</si>
  <si>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</si>
  <si>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</si>
  <si>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</si>
  <si>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</si>
  <si>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</si>
  <si>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</si>
  <si>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</si>
  <si>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</si>
  <si>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</si>
  <si>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</si>
  <si>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</si>
  <si>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</si>
  <si>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</si>
  <si>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</si>
  <si>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</si>
  <si>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</si>
  <si>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</si>
  <si>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</si>
  <si>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</si>
  <si>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</si>
  <si>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</si>
  <si>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</si>
  <si>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</si>
  <si>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</si>
  <si>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</si>
  <si>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</si>
  <si>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</si>
  <si>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</si>
  <si>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</si>
  <si>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</si>
  <si>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</si>
  <si>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</si>
  <si>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</si>
  <si>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</si>
  <si>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</si>
  <si>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</si>
  <si>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</si>
  <si>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</si>
  <si>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</si>
  <si>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</si>
  <si>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</si>
  <si>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</si>
  <si>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</si>
  <si>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</si>
  <si>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</si>
  <si>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</si>
  <si>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</si>
  <si>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</si>
  <si>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</si>
  <si>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</si>
  <si>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</si>
  <si>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</si>
  <si>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</si>
  <si>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</si>
  <si>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</si>
  <si>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</si>
  <si>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</si>
  <si>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</si>
  <si>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</si>
  <si>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</si>
  <si>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</si>
  <si>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</si>
  <si>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</si>
  <si>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</si>
  <si>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</si>
  <si>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</si>
  <si>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</si>
  <si>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</si>
  <si>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</si>
  <si>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</si>
  <si>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</si>
  <si>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</si>
  <si>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</si>
  <si>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</si>
  <si>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</si>
  <si>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</si>
  <si>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</si>
  <si>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</si>
  <si>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</si>
  <si>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</si>
  <si>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</si>
  <si>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</si>
  <si>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</si>
  <si>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</si>
  <si>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</si>
  <si>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</si>
  <si>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</si>
  <si>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</si>
  <si>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</si>
  <si>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</si>
  <si>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</si>
  <si>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</si>
  <si>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</si>
  <si>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</si>
  <si>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</si>
  <si>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</si>
  <si>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</si>
  <si>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</si>
  <si>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</si>
  <si>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</si>
  <si>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</si>
  <si>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</si>
  <si>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</si>
  <si>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</si>
  <si>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</si>
  <si>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</si>
  <si>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</si>
  <si>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</si>
  <si>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</si>
  <si>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</si>
  <si>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</si>
  <si>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</si>
  <si>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</si>
  <si>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</si>
  <si>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</si>
  <si>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</si>
  <si>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</si>
  <si>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</si>
  <si>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</si>
  <si>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</si>
  <si>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</si>
  <si>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</si>
  <si>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</si>
  <si>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</si>
  <si>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</si>
  <si>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</si>
  <si>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</si>
  <si>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</si>
  <si>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</si>
  <si>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</si>
  <si>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</si>
  <si>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</si>
  <si>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</si>
  <si>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</si>
  <si>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</si>
  <si>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</si>
  <si>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</si>
  <si>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</si>
  <si>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</si>
  <si>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</si>
  <si>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</si>
  <si>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</si>
  <si>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</si>
  <si>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</si>
  <si>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</si>
  <si>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</si>
  <si>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</si>
  <si>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</si>
  <si>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</si>
  <si>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</si>
  <si>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</si>
  <si>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</si>
  <si>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</si>
  <si>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</si>
  <si>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</si>
  <si>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</si>
  <si>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</si>
  <si>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</si>
  <si>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</si>
  <si>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</si>
  <si>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</si>
  <si>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</si>
  <si>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</si>
  <si>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</si>
  <si>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</si>
  <si>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</si>
  <si>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</si>
  <si>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</si>
  <si>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</si>
  <si>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</si>
  <si>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</si>
  <si>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</si>
  <si>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</si>
  <si>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</si>
  <si>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</si>
  <si>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</si>
  <si>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</si>
  <si>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</si>
  <si>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</si>
  <si>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</si>
  <si>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</si>
  <si>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</si>
  <si>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</si>
  <si>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</si>
  <si>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</si>
  <si>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</si>
  <si>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</si>
  <si>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</si>
  <si>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</si>
  <si>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</si>
  <si>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</si>
  <si>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</si>
  <si>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</si>
  <si>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</si>
  <si>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</si>
  <si>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</si>
  <si>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</si>
  <si>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</si>
  <si>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</si>
  <si>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</si>
  <si>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</si>
  <si>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</si>
  <si>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</si>
  <si>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</si>
  <si>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</si>
  <si>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</si>
  <si>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</si>
  <si>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</si>
  <si>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</si>
  <si>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</si>
  <si>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</si>
  <si>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</si>
  <si>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</si>
  <si>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</si>
  <si>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</si>
  <si>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</si>
  <si>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</si>
  <si>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</si>
  <si>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</si>
  <si>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</si>
  <si>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</si>
  <si>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</si>
  <si>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</si>
  <si>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</si>
  <si>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</si>
  <si>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</si>
  <si>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</si>
  <si>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</si>
  <si>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</si>
  <si>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</si>
  <si>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</si>
  <si>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</si>
  <si>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</si>
  <si>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</si>
  <si>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</si>
  <si>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</si>
  <si>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</si>
  <si>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</si>
  <si>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</si>
  <si>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</si>
  <si>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</si>
  <si>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</si>
  <si>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</si>
  <si>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</si>
  <si>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</si>
  <si>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</si>
  <si>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</si>
  <si>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</si>
  <si>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</si>
  <si>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</si>
  <si>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</si>
  <si>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</si>
  <si>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</si>
  <si>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</si>
  <si>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</si>
  <si>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</si>
  <si>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</si>
  <si>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</si>
  <si>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</si>
  <si>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</si>
  <si>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</si>
  <si>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</si>
  <si>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</si>
  <si>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</si>
  <si>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</si>
  <si>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</si>
  <si>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</si>
  <si>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</si>
  <si>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</si>
  <si>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</si>
  <si>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</si>
  <si>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</si>
  <si>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</si>
  <si>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</si>
  <si>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</si>
  <si>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</si>
  <si>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</si>
  <si>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</si>
  <si>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</si>
  <si>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</si>
  <si>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</si>
  <si>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</si>
  <si>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</si>
  <si>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</si>
  <si>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</si>
  <si>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</si>
  <si>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</si>
  <si>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</si>
  <si>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</si>
  <si>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</si>
  <si>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</si>
  <si>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</si>
  <si>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</si>
  <si>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</si>
  <si>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</si>
  <si>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</si>
  <si>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</si>
  <si>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</si>
  <si>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</si>
  <si>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</si>
  <si>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</si>
  <si>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</si>
  <si>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</si>
  <si>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</si>
  <si>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</si>
  <si>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</si>
  <si>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</si>
  <si>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</si>
  <si>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</si>
  <si>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</si>
  <si>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</si>
  <si>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</si>
  <si>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</si>
  <si>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</si>
  <si>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</si>
  <si>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</si>
  <si>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</si>
  <si>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</si>
  <si>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</si>
  <si>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</si>
  <si>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</si>
  <si>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</si>
  <si>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</si>
  <si>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</si>
  <si>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</si>
  <si>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</si>
  <si>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</si>
  <si>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</si>
  <si>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</si>
  <si>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</si>
  <si>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</si>
  <si>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</si>
  <si>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</si>
  <si>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</si>
  <si>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</si>
  <si>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</si>
  <si>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</si>
  <si>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</si>
  <si>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</si>
  <si>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</si>
  <si>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</si>
  <si>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</si>
  <si>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</si>
  <si>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</si>
  <si>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</si>
  <si>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</si>
  <si>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</si>
  <si>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</si>
  <si>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</si>
  <si>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</si>
  <si>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</si>
  <si>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</si>
  <si>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</si>
  <si>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</si>
  <si>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</si>
  <si>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</si>
  <si>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</si>
  <si>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</si>
  <si>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</si>
  <si>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</si>
  <si>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</si>
  <si>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</si>
  <si>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</si>
  <si>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</si>
  <si>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</si>
  <si>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</si>
  <si>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</si>
  <si>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</si>
  <si>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</si>
  <si>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</si>
  <si>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</si>
  <si>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</si>
  <si>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</si>
  <si>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</si>
  <si>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</si>
  <si>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</si>
  <si>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</si>
  <si>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</si>
  <si>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</si>
  <si>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</si>
  <si>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</si>
  <si>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</si>
  <si>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</si>
  <si>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</si>
  <si>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</si>
  <si>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</si>
  <si>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</si>
  <si>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</si>
  <si>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</si>
  <si>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</si>
  <si>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</si>
  <si>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</si>
  <si>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</si>
  <si>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</si>
  <si>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</si>
  <si>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</si>
  <si>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</si>
  <si>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</si>
  <si>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</si>
  <si>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</si>
  <si>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</si>
  <si>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</si>
  <si>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</si>
  <si>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</si>
  <si>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</si>
  <si>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</si>
  <si>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</si>
  <si>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</si>
  <si>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</si>
  <si>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</si>
  <si>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</si>
  <si>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</si>
  <si>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</si>
  <si>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</si>
  <si>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</si>
  <si>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</si>
  <si>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</si>
  <si>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</si>
  <si>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</si>
  <si>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</si>
  <si>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</si>
  <si>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</si>
  <si>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</si>
  <si>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</si>
  <si>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</si>
  <si>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</si>
  <si>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</si>
  <si>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</si>
  <si>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</si>
  <si>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</si>
  <si>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</si>
  <si>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</si>
  <si>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</si>
  <si>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</si>
  <si>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</si>
  <si>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</si>
  <si>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</si>
  <si>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</si>
  <si>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</si>
  <si>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</si>
  <si>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</si>
  <si>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</si>
  <si>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</si>
  <si>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</si>
  <si>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</si>
  <si>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</si>
  <si>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</si>
  <si>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</si>
  <si>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</si>
  <si>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</si>
  <si>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</si>
  <si>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</si>
  <si>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</si>
  <si>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</si>
  <si>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</si>
  <si>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</si>
  <si>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</si>
  <si>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</si>
  <si>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</si>
  <si>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</si>
  <si>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</si>
  <si>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</si>
  <si>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</si>
  <si>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</si>
  <si>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</si>
  <si>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</si>
  <si>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</si>
  <si>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</si>
  <si>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</si>
  <si>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</si>
  <si>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</si>
  <si>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</si>
  <si>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</si>
  <si>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</si>
  <si>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</si>
  <si>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</si>
  <si>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</si>
  <si>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</si>
  <si>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</si>
  <si>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</si>
  <si>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</si>
  <si>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</si>
  <si>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</si>
  <si>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</si>
  <si>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</si>
  <si>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</si>
  <si>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</si>
  <si>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</si>
  <si>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</si>
  <si>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</si>
  <si>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</si>
  <si>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</si>
  <si>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</si>
  <si>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</si>
  <si>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</si>
  <si>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</si>
  <si>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</si>
  <si>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</si>
  <si>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</si>
  <si>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</si>
  <si>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</si>
  <si>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</si>
  <si>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</si>
  <si>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</si>
  <si>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</si>
  <si>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</si>
  <si>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</si>
  <si>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</si>
  <si>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</si>
  <si>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</si>
  <si>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</si>
  <si>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</si>
  <si>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</si>
  <si>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</si>
  <si>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</si>
  <si>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</si>
  <si>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</si>
  <si>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</si>
  <si>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</si>
  <si>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</si>
  <si>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</si>
  <si>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</si>
  <si>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</si>
  <si>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</si>
  <si>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</si>
  <si>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</si>
  <si>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</si>
  <si>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</si>
  <si>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</si>
  <si>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</si>
  <si>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</si>
  <si>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</si>
  <si>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</si>
  <si>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</si>
  <si>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</si>
  <si>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</si>
  <si>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</si>
  <si>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</si>
  <si>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</si>
  <si>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</si>
  <si>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</si>
  <si>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</si>
  <si>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</si>
  <si>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</si>
  <si>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</si>
  <si>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</si>
  <si>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</si>
  <si>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</si>
  <si>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</si>
  <si>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</si>
  <si>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</si>
  <si>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</si>
  <si>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</si>
  <si>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</si>
  <si>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</si>
  <si>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</si>
  <si>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</si>
  <si>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</si>
  <si>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</si>
  <si>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</si>
  <si>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</si>
  <si>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</si>
  <si>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</si>
  <si>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</si>
  <si>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</si>
  <si>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</si>
  <si>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</si>
  <si>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</si>
  <si>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</si>
  <si>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</si>
  <si>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</si>
  <si>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</si>
  <si>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</si>
  <si>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</si>
  <si>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</si>
  <si>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</si>
  <si>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</si>
  <si>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</si>
  <si>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</si>
  <si>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</si>
  <si>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</si>
  <si>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</si>
  <si>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</si>
  <si>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</si>
  <si>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</si>
  <si>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</si>
  <si>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</si>
  <si>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</si>
  <si>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</si>
  <si>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</si>
  <si>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</si>
  <si>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</si>
  <si>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</si>
  <si>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</si>
  <si>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</si>
  <si>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</si>
  <si>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</si>
  <si>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</si>
  <si>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</si>
  <si>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</si>
  <si>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</si>
  <si>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</si>
  <si>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</si>
  <si>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</si>
  <si>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</si>
  <si>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</si>
  <si>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</si>
  <si>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</si>
  <si>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</si>
  <si>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</si>
  <si>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</si>
  <si>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</si>
  <si>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</si>
  <si>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</si>
  <si>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</si>
  <si>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</si>
  <si>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</si>
  <si>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</si>
  <si>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</si>
  <si>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</si>
  <si>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</si>
  <si>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</si>
  <si>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</si>
  <si>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</si>
  <si>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</si>
  <si>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</si>
  <si>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</si>
  <si>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</si>
  <si>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</si>
  <si>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</si>
  <si>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</si>
  <si>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</si>
  <si>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</si>
  <si>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</si>
  <si>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</si>
  <si>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</si>
  <si>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</si>
  <si>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</si>
  <si>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</si>
  <si>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</si>
  <si>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</si>
  <si>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</si>
  <si>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</si>
  <si>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</si>
  <si>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</si>
  <si>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</si>
  <si>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</si>
  <si>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</si>
  <si>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</si>
  <si>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</si>
  <si>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</si>
  <si>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</si>
  <si>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</si>
  <si>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</si>
  <si>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</si>
  <si>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</si>
  <si>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</si>
  <si>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</si>
  <si>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</si>
  <si>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</si>
  <si>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</si>
  <si>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</si>
  <si>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</si>
  <si>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</si>
  <si>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</si>
  <si>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</si>
  <si>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</si>
  <si>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</si>
  <si>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</si>
  <si>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</si>
  <si>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</si>
  <si>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</si>
  <si>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</si>
  <si>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</si>
  <si>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</si>
  <si>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</si>
  <si>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</si>
  <si>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</si>
  <si>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</si>
  <si>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</si>
  <si>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</si>
  <si>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</si>
  <si>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</si>
  <si>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</si>
  <si>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</si>
  <si>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</si>
  <si>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</si>
  <si>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</si>
  <si>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</si>
  <si>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</si>
  <si>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</si>
  <si>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</si>
  <si>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</si>
  <si>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</si>
  <si>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</si>
  <si>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</si>
  <si>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</si>
  <si>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</si>
  <si>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</si>
  <si>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</si>
  <si>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</si>
  <si>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</si>
  <si>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</si>
  <si>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</si>
  <si>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</si>
  <si>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</si>
  <si>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</si>
  <si>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</si>
  <si>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</si>
  <si>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</si>
  <si>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</si>
  <si>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</si>
  <si>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</si>
  <si>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</si>
  <si>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</si>
  <si>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</si>
  <si>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</si>
  <si>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</si>
  <si>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</si>
  <si>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</si>
  <si>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</si>
  <si>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</si>
  <si>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</si>
  <si>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</si>
  <si>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</si>
  <si>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</si>
  <si>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</si>
  <si>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</si>
  <si>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</si>
  <si>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</si>
  <si>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</si>
  <si>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</si>
  <si>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</si>
  <si>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</si>
  <si>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</si>
  <si>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</si>
  <si>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</si>
  <si>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</si>
  <si>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</si>
  <si>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</si>
  <si>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</si>
  <si>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</si>
  <si>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</si>
  <si>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</si>
  <si>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</si>
  <si>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</si>
  <si>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</si>
  <si>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</si>
  <si>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</si>
  <si>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</si>
  <si>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</si>
  <si>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</si>
  <si>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</si>
  <si>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</si>
  <si>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</si>
  <si>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</si>
  <si>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</si>
  <si>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</si>
  <si>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</si>
  <si>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</si>
  <si>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</si>
  <si>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</si>
  <si>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</si>
  <si>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</si>
  <si>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</si>
  <si>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</si>
  <si>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</si>
  <si>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</si>
  <si>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</si>
  <si>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</si>
  <si>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</si>
  <si>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</si>
  <si>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</si>
  <si>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</si>
  <si>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</si>
  <si>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</si>
  <si>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</si>
  <si>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</si>
  <si>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</si>
  <si>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</si>
  <si>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</si>
  <si>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</si>
  <si>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</si>
  <si>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</si>
  <si>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</si>
  <si>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</si>
  <si>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</si>
  <si>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</si>
  <si>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</si>
  <si>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</si>
  <si>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</si>
  <si>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</si>
  <si>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</si>
  <si>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</si>
  <si>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</si>
  <si>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</si>
  <si>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</si>
  <si>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</si>
  <si>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</si>
  <si>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</si>
  <si>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</si>
  <si>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</si>
  <si>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</si>
  <si>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</si>
  <si>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</si>
  <si>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</si>
  <si>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</si>
  <si>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</si>
  <si>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</si>
  <si>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</si>
  <si>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</si>
  <si>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</si>
  <si>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</si>
  <si>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</si>
  <si>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</si>
  <si>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</si>
  <si>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</si>
  <si>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</si>
  <si>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</si>
  <si>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</si>
  <si>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</si>
  <si>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</si>
  <si>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</si>
  <si>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</si>
  <si>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</si>
  <si>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</si>
  <si>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</si>
  <si>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</si>
  <si>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</si>
  <si>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</si>
  <si>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</si>
  <si>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</si>
  <si>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</si>
  <si>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</si>
  <si>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</si>
  <si>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</si>
  <si>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</si>
  <si>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</si>
  <si>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</si>
  <si>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</si>
  <si>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</si>
  <si>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</si>
  <si>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</si>
  <si>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</si>
  <si>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</si>
  <si>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</si>
  <si>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</si>
  <si>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</si>
  <si>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</si>
  <si>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</si>
  <si>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</si>
  <si>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</si>
  <si>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</si>
  <si>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</si>
  <si>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</si>
  <si>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</si>
  <si>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</si>
  <si>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</si>
  <si>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</si>
  <si>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</si>
  <si>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</si>
  <si>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</si>
  <si>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</si>
  <si>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</si>
  <si>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</si>
  <si>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</si>
  <si>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</si>
  <si>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</si>
  <si>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</si>
  <si>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</si>
  <si>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</si>
  <si>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</si>
  <si>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</si>
  <si>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</si>
  <si>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</si>
  <si>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</si>
  <si>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</si>
  <si>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</si>
  <si>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</si>
  <si>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</si>
  <si>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</si>
  <si>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</si>
  <si>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</si>
  <si>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</si>
  <si>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</si>
  <si>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</si>
  <si>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</si>
  <si>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</si>
  <si>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</si>
  <si>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</si>
  <si>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</si>
  <si>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</si>
  <si>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</si>
  <si>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</si>
  <si>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</si>
  <si>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</si>
  <si>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</si>
  <si>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</si>
  <si>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</si>
  <si>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</si>
  <si>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</si>
  <si>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</si>
  <si>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</si>
  <si>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</si>
  <si>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</si>
  <si>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</si>
  <si>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</si>
  <si>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</si>
  <si>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</si>
  <si>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</si>
  <si>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</si>
  <si>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</si>
  <si>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</si>
  <si>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</si>
  <si>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</si>
  <si>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</si>
  <si>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</si>
  <si>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</si>
  <si>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</si>
  <si>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</si>
  <si>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</si>
  <si>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</si>
  <si>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</si>
  <si>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</si>
  <si>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</si>
  <si>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</si>
  <si>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</si>
  <si>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</si>
  <si>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</si>
  <si>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</si>
  <si>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</si>
  <si>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</si>
  <si>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</si>
  <si>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</si>
  <si>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</si>
  <si>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</si>
  <si>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</si>
  <si>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</si>
  <si>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</si>
  <si>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</si>
  <si>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</si>
  <si>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</si>
  <si>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</si>
  <si>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</si>
  <si>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</si>
  <si>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</si>
  <si>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</si>
  <si>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</si>
  <si>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</si>
  <si>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</si>
  <si>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</si>
  <si>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</si>
  <si>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</si>
  <si>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</si>
  <si>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</si>
  <si>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</si>
  <si>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</si>
  <si>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</si>
  <si>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</si>
  <si>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</si>
  <si>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</si>
  <si>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</si>
  <si>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</si>
  <si>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</si>
  <si>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</si>
  <si>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</si>
  <si>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</si>
  <si>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</si>
  <si>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</si>
  <si>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</si>
  <si>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</si>
  <si>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</si>
  <si>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</si>
  <si>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</si>
  <si>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</si>
  <si>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</si>
  <si>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</si>
  <si>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</si>
  <si>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</si>
  <si>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</si>
  <si>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</si>
  <si>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</si>
  <si>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</si>
  <si>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</si>
  <si>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</si>
  <si>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</si>
  <si>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</si>
  <si>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</si>
  <si>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</si>
  <si>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</si>
  <si>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</si>
  <si>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</si>
  <si>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</si>
  <si>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</si>
  <si>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</si>
  <si>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</si>
  <si>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</si>
  <si>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</si>
  <si>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</si>
  <si>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</si>
  <si>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</si>
  <si>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</si>
  <si>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</si>
  <si>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</si>
  <si>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</si>
  <si>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</si>
  <si>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</si>
  <si>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</si>
  <si>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</si>
  <si>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</si>
  <si>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</si>
  <si>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</si>
  <si>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</si>
  <si>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</si>
  <si>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</si>
  <si>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</si>
  <si>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</si>
  <si>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</si>
  <si>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</si>
  <si>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</si>
  <si>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</si>
  <si>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</si>
  <si>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</si>
  <si>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</si>
  <si>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</si>
  <si>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</si>
  <si>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</si>
  <si>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</si>
  <si>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</si>
  <si>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</si>
  <si>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</si>
  <si>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</si>
  <si>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</si>
  <si>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</si>
  <si>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</si>
  <si>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</si>
  <si>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</si>
  <si>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</si>
  <si>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</si>
  <si>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</si>
  <si>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</si>
  <si>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</si>
  <si>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</si>
  <si>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</si>
  <si>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</si>
  <si>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</si>
  <si>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</si>
  <si>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</si>
  <si>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</si>
  <si>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</si>
  <si>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</si>
  <si>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</si>
  <si>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</si>
  <si>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</si>
  <si>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</si>
  <si>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</si>
  <si>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</si>
  <si>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</si>
  <si>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</si>
  <si>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</si>
  <si>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</si>
  <si>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</si>
  <si>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</si>
  <si>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</si>
  <si>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</si>
  <si>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</si>
  <si>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</si>
  <si>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</si>
  <si>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</si>
  <si>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</si>
  <si>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</si>
  <si>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</si>
  <si>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</si>
  <si>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</si>
  <si>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</si>
  <si>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</si>
  <si>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</si>
  <si>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</si>
  <si>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</si>
  <si>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</si>
  <si>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</si>
  <si>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</si>
  <si>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</si>
  <si>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</si>
  <si>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</si>
  <si>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</si>
  <si>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</si>
  <si>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</si>
  <si>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</si>
  <si>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</si>
  <si>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</si>
  <si>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</si>
  <si>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</si>
  <si>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</si>
  <si>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</si>
  <si>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</si>
  <si>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</si>
  <si>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</si>
  <si>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</si>
  <si>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</si>
  <si>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</si>
  <si>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</si>
  <si>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</si>
  <si>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</si>
  <si>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</si>
  <si>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</si>
  <si>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</si>
  <si>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</si>
  <si>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</si>
  <si>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</si>
  <si>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</si>
  <si>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</si>
  <si>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</si>
  <si>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</si>
  <si>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</si>
  <si>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</si>
  <si>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</si>
  <si>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</si>
  <si>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</si>
  <si>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</si>
  <si>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</si>
  <si>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</si>
  <si>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</si>
  <si>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</si>
  <si>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</si>
  <si>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</si>
  <si>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</si>
  <si>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</si>
  <si>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</si>
  <si>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</si>
  <si>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</si>
  <si>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</si>
  <si>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</si>
  <si>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</si>
  <si>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</si>
  <si>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</si>
  <si>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</si>
  <si>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</si>
  <si>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</si>
  <si>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</si>
  <si>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</si>
  <si>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</si>
  <si>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</si>
  <si>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</si>
  <si>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</si>
  <si>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</si>
  <si>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</si>
  <si>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</si>
  <si>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</si>
  <si>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</si>
  <si>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</si>
  <si>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</si>
  <si>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</si>
  <si>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</si>
  <si>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</si>
  <si>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</si>
  <si>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</si>
  <si>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</si>
  <si>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</si>
  <si>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</si>
  <si>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</si>
  <si>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</si>
  <si>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</si>
  <si>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</si>
  <si>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</si>
  <si>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</si>
  <si>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</si>
  <si>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</si>
  <si>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</si>
  <si>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</si>
  <si>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</si>
  <si>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</si>
  <si>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</si>
  <si>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</si>
  <si>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</si>
  <si>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</si>
  <si>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</si>
  <si>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</si>
  <si>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</si>
  <si>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</si>
  <si>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</si>
  <si>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</si>
  <si>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</si>
  <si>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</si>
  <si>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</si>
  <si>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</si>
  <si>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</si>
  <si>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</si>
  <si>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</si>
  <si>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</si>
  <si>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</si>
  <si>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</si>
  <si>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</si>
  <si>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</si>
  <si>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</si>
  <si>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</si>
  <si>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</si>
  <si>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</si>
  <si>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</si>
  <si>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</si>
  <si>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</si>
  <si>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</si>
  <si>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</si>
  <si>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</si>
  <si>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</si>
  <si>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</si>
  <si>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</si>
  <si>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</si>
  <si>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</si>
  <si>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</si>
  <si>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</si>
  <si>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</si>
  <si>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</si>
  <si>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</si>
  <si>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</si>
  <si>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</si>
  <si>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</si>
  <si>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</si>
  <si>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</si>
  <si>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</si>
  <si>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</si>
  <si>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</si>
  <si>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</si>
  <si>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</si>
  <si>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</si>
  <si>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</si>
  <si>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</si>
  <si>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</si>
  <si>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</si>
  <si>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</si>
  <si>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</si>
  <si>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</si>
  <si>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</si>
  <si>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</si>
  <si>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</si>
  <si>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</si>
  <si>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</si>
  <si>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</si>
  <si>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</si>
  <si>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</si>
  <si>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</si>
  <si>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</si>
  <si>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</si>
  <si>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</si>
  <si>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</si>
  <si>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</si>
  <si>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</si>
  <si>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</si>
  <si>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</si>
  <si>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</si>
  <si>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</si>
  <si>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</si>
  <si>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</si>
  <si>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</si>
  <si>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</si>
  <si>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</si>
  <si>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</si>
  <si>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</si>
  <si>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</si>
  <si>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</si>
  <si>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</si>
  <si>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</si>
  <si>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</si>
  <si>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</si>
  <si>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</si>
  <si>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</si>
  <si>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</si>
  <si>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</si>
  <si>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</si>
  <si>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</si>
  <si>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</si>
  <si>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</si>
  <si>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</si>
  <si>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</si>
  <si>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</si>
  <si>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</si>
  <si>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</si>
  <si>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</si>
  <si>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</si>
  <si>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</si>
  <si>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</si>
  <si>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</si>
  <si>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</si>
  <si>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</si>
  <si>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</si>
  <si>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</si>
  <si>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</si>
  <si>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</si>
  <si>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</si>
  <si>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</si>
  <si>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</si>
  <si>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</si>
  <si>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</si>
  <si>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</si>
  <si>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</si>
  <si>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</si>
  <si>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</si>
  <si>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</si>
  <si>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</si>
  <si>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</si>
  <si>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</si>
  <si>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</si>
  <si>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</si>
  <si>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</si>
  <si>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</si>
  <si>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</si>
  <si>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</si>
  <si>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</si>
  <si>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</si>
  <si>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</si>
  <si>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</si>
  <si>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</si>
  <si>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</si>
  <si>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</si>
  <si>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</si>
  <si>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</si>
  <si>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</si>
  <si>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</si>
  <si>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</si>
  <si>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</si>
  <si>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</si>
  <si>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</si>
  <si>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</si>
  <si>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</si>
  <si>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</si>
  <si>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</si>
  <si>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</si>
  <si>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</si>
  <si>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</si>
  <si>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</si>
  <si>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</si>
  <si>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</si>
  <si>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</si>
  <si>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</si>
  <si>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</si>
  <si>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</si>
  <si>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</si>
  <si>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</si>
  <si>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</si>
  <si>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</si>
  <si>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</si>
  <si>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</si>
  <si>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</si>
  <si>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</si>
  <si>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</si>
  <si>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</si>
  <si>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</si>
  <si>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</si>
  <si>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</si>
  <si>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</si>
  <si>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</si>
  <si>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</si>
  <si>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</si>
  <si>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</si>
  <si>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</si>
  <si>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</si>
  <si>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</si>
  <si>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</si>
  <si>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</si>
  <si>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</si>
  <si>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</si>
  <si>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</si>
  <si>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</si>
  <si>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</si>
  <si>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</si>
  <si>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</si>
  <si>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</si>
  <si>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</si>
  <si>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</si>
  <si>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</si>
  <si>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</si>
  <si>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</si>
  <si>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</si>
  <si>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</si>
  <si>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</si>
  <si>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</si>
  <si>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</si>
  <si>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</si>
  <si>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</si>
  <si>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</si>
  <si>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</si>
  <si>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</si>
  <si>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</si>
  <si>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</si>
  <si>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</si>
  <si>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</si>
  <si>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</si>
  <si>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</si>
  <si>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</si>
  <si>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</si>
  <si>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</si>
  <si>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</si>
  <si>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</si>
  <si>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</si>
  <si>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</si>
  <si>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</si>
  <si>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</si>
  <si>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</si>
  <si>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</si>
  <si>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</si>
  <si>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</si>
  <si>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</si>
  <si>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</si>
  <si>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</si>
  <si>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</si>
  <si>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</si>
  <si>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</si>
  <si>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</si>
  <si>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</si>
  <si>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</si>
  <si>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</si>
  <si>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</si>
  <si>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</si>
  <si>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</si>
  <si>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</si>
  <si>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</si>
  <si>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</si>
  <si>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</si>
  <si>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</si>
  <si>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</si>
  <si>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</si>
  <si>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</si>
  <si>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</si>
  <si>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</si>
  <si>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</si>
  <si>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</si>
  <si>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</si>
  <si>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</si>
  <si>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</si>
  <si>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</si>
  <si>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</si>
  <si>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</si>
  <si>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</si>
  <si>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</si>
  <si>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</si>
  <si>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</si>
  <si>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</si>
  <si>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</si>
  <si>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</si>
  <si>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</si>
  <si>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</si>
  <si>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</si>
  <si>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</si>
  <si>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</si>
  <si>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</si>
  <si>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</si>
  <si>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</si>
  <si>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</si>
  <si>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</si>
  <si>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</si>
  <si>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</si>
  <si>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</si>
  <si>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</si>
  <si>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</si>
  <si>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</si>
  <si>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</si>
  <si>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</si>
  <si>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</si>
  <si>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</si>
  <si>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</si>
  <si>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</si>
  <si>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</si>
  <si>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</si>
  <si>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</si>
  <si>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</si>
  <si>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</si>
  <si>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</si>
  <si>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</si>
  <si>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</si>
  <si>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</si>
  <si>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</si>
  <si>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</si>
  <si>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</si>
  <si>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</si>
  <si>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</si>
  <si>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</si>
  <si>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</si>
  <si>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</si>
  <si>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</si>
  <si>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</si>
  <si>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</si>
  <si>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</si>
  <si>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</si>
  <si>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</si>
  <si>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</si>
  <si>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</si>
  <si>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</si>
  <si>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</si>
  <si>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</si>
  <si>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</si>
  <si>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</si>
  <si>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</si>
  <si>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</si>
  <si>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</si>
  <si>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</si>
  <si>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</si>
  <si>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</si>
  <si>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</si>
  <si>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</si>
  <si>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</si>
  <si>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</si>
  <si>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</si>
  <si>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</si>
  <si>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</si>
  <si>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</si>
  <si>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</si>
  <si>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</si>
  <si>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</si>
  <si>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</si>
  <si>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</si>
  <si>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</si>
  <si>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</si>
  <si>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</si>
  <si>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</si>
  <si>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</si>
  <si>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</si>
  <si>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</si>
  <si>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</si>
  <si>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</si>
  <si>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</si>
  <si>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</si>
  <si>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</si>
  <si>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</si>
  <si>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</si>
  <si>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</si>
  <si>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</si>
  <si>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</si>
  <si>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</si>
  <si>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</si>
  <si>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</si>
  <si>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</si>
  <si>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</si>
  <si>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</si>
  <si>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</si>
  <si>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</si>
  <si>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</si>
  <si>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</si>
  <si>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</si>
  <si>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</si>
  <si>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</si>
  <si>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</si>
  <si>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</si>
  <si>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</si>
  <si>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</si>
  <si>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</si>
  <si>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</si>
  <si>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</si>
  <si>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</si>
  <si>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</si>
  <si>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</si>
  <si>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</si>
  <si>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</si>
  <si>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</si>
  <si>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</si>
  <si>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</si>
  <si>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</si>
  <si>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</si>
  <si>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</si>
  <si>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</si>
  <si>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</si>
  <si>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</si>
  <si>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</si>
  <si>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</si>
  <si>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</si>
  <si>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</si>
  <si>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</si>
  <si>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</si>
  <si>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</si>
  <si>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</si>
  <si>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</si>
  <si>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</si>
  <si>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</si>
  <si>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</si>
  <si>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</si>
  <si>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</si>
  <si>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</si>
  <si>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</si>
  <si>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</si>
  <si>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</si>
  <si>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</si>
  <si>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</si>
  <si>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</si>
  <si>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</si>
  <si>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</si>
  <si>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</si>
  <si>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</si>
  <si>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</si>
  <si>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</si>
  <si>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</si>
  <si>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</si>
  <si>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</si>
  <si>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</si>
  <si>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</si>
  <si>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</si>
  <si>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</si>
  <si>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</si>
  <si>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</si>
  <si>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</si>
  <si>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</si>
  <si>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</si>
  <si>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</si>
  <si>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</si>
  <si>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</si>
  <si>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</si>
  <si>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</si>
  <si>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</si>
  <si>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</si>
  <si>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</si>
  <si>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</si>
  <si>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</si>
  <si>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</si>
  <si>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</si>
  <si>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</si>
  <si>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</si>
  <si>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</si>
  <si>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</si>
  <si>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</si>
  <si>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</si>
  <si>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</si>
  <si>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</si>
  <si>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</si>
  <si>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</si>
  <si>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</si>
  <si>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</si>
  <si>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</si>
  <si>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</si>
  <si>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</si>
  <si>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</si>
  <si>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</si>
  <si>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</si>
  <si>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</si>
  <si>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</si>
  <si>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</si>
  <si>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</si>
  <si>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</si>
  <si>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</si>
  <si>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</si>
  <si>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</si>
  <si>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</si>
  <si>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</si>
  <si>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</si>
  <si>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</si>
  <si>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</si>
  <si>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</si>
  <si>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</si>
  <si>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</si>
  <si>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</si>
  <si>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</si>
  <si>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</si>
  <si>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</si>
  <si>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</si>
  <si>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</si>
  <si>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</si>
  <si>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</si>
  <si>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</si>
  <si>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</si>
  <si>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</si>
  <si>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</si>
  <si>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</si>
  <si>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</si>
  <si>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</si>
  <si>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</si>
  <si>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</si>
  <si>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</si>
  <si>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</si>
  <si>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</si>
  <si>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</si>
  <si>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</si>
  <si>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</si>
  <si>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</si>
  <si>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</si>
  <si>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</si>
  <si>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</si>
  <si>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</si>
  <si>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</si>
  <si>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</si>
  <si>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</si>
  <si>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</si>
  <si>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</si>
  <si>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</si>
  <si>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</si>
  <si>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</si>
  <si>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</si>
  <si>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</si>
  <si>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</si>
  <si>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</si>
  <si>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</si>
  <si>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</si>
  <si>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</si>
  <si>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</si>
  <si>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</si>
  <si>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</si>
  <si>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</si>
  <si>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</si>
  <si>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</si>
  <si>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</si>
  <si>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</si>
  <si>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</si>
  <si>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</si>
  <si>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</si>
  <si>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</si>
  <si>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</si>
  <si>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</si>
  <si>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</si>
  <si>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</si>
  <si>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</si>
  <si>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</si>
  <si>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</si>
  <si>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</si>
  <si>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</si>
  <si>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</si>
  <si>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</si>
  <si>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</si>
  <si>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</si>
  <si>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</si>
  <si>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</si>
  <si>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</si>
  <si>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</si>
  <si>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</si>
  <si>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</si>
  <si>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</si>
  <si>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</si>
  <si>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</si>
  <si>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</si>
  <si>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</si>
  <si>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</si>
  <si>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</si>
  <si>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</si>
  <si>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</si>
  <si>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</si>
  <si>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</si>
  <si>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</si>
  <si>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</si>
  <si>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</si>
  <si>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</si>
  <si>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</si>
  <si>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</si>
  <si>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</si>
  <si>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</si>
  <si>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</si>
  <si>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</si>
  <si>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</si>
  <si>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</si>
  <si>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</si>
  <si>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</si>
  <si>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</si>
  <si>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</si>
  <si>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</si>
  <si>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</si>
  <si>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</si>
  <si>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</si>
  <si>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</si>
  <si>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</si>
  <si>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</si>
  <si>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</si>
  <si>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</si>
  <si>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</si>
  <si>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</si>
  <si>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</si>
  <si>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</si>
  <si>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</si>
  <si>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</si>
  <si>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</si>
  <si>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</si>
  <si>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</si>
  <si>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</si>
  <si>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</si>
  <si>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</si>
  <si>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</si>
  <si>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</si>
  <si>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</si>
  <si>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</si>
  <si>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</si>
  <si>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</si>
  <si>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</si>
  <si>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</si>
  <si>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</si>
  <si>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</si>
  <si>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</si>
  <si>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</si>
  <si>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</si>
  <si>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</si>
  <si>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</si>
  <si>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</si>
  <si>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</si>
  <si>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</si>
  <si>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</si>
  <si>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</si>
  <si>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</si>
  <si>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</si>
  <si>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</si>
  <si>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</si>
  <si>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</si>
  <si>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</si>
  <si>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</si>
  <si>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</si>
  <si>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</si>
  <si>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</si>
  <si>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</si>
  <si>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</si>
  <si>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</si>
  <si>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</si>
  <si>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</si>
  <si>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</si>
  <si>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</si>
  <si>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</si>
  <si>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</si>
  <si>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</si>
  <si>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</si>
  <si>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</si>
  <si>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</si>
  <si>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</si>
  <si>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</si>
  <si>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</si>
  <si>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</si>
  <si>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</si>
  <si>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</si>
  <si>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</si>
  <si>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</si>
  <si>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</si>
  <si>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</si>
  <si>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</si>
  <si>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</si>
  <si>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</si>
  <si>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</si>
  <si>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</si>
  <si>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</si>
  <si>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</si>
  <si>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</si>
  <si>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</si>
  <si>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</si>
  <si>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</si>
  <si>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</si>
  <si>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</si>
  <si>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</si>
  <si>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</si>
  <si>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</si>
  <si>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</si>
  <si>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</si>
  <si>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</si>
  <si>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</si>
  <si>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</si>
  <si>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</si>
  <si>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</si>
  <si>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</si>
  <si>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</si>
  <si>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</si>
  <si>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</si>
  <si>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</si>
  <si>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</si>
  <si>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</si>
  <si>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</si>
  <si>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</si>
  <si>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</si>
  <si>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</si>
  <si>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</si>
  <si>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</si>
  <si>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</si>
  <si>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</si>
  <si>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</si>
  <si>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</si>
  <si>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</si>
  <si>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</si>
  <si>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</si>
  <si>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</si>
  <si>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</si>
  <si>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</si>
  <si>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</si>
  <si>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</si>
  <si>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</si>
  <si>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</si>
  <si>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</si>
  <si>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</si>
  <si>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</si>
  <si>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</si>
  <si>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</si>
  <si>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</si>
  <si>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</si>
  <si>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</si>
  <si>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</si>
  <si>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</si>
  <si>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</si>
  <si>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</si>
  <si>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</si>
  <si>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</si>
  <si>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</si>
  <si>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</si>
  <si>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</si>
  <si>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</si>
  <si>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</si>
  <si>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</si>
  <si>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</si>
  <si>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</si>
  <si>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</si>
  <si>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</si>
  <si>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</si>
  <si>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</si>
  <si>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</si>
  <si>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</si>
  <si>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</si>
  <si>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</si>
  <si>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</si>
  <si>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</si>
  <si>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</si>
  <si>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</si>
  <si>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</si>
  <si>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</si>
  <si>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</si>
  <si>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</si>
  <si>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</si>
  <si>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</si>
  <si>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</si>
  <si>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</si>
  <si>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</si>
  <si>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</si>
  <si>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</si>
  <si>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</si>
  <si>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</si>
  <si>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</si>
  <si>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</si>
  <si>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</si>
  <si>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</si>
  <si>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</si>
  <si>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</si>
  <si>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</si>
  <si>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</si>
  <si>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</si>
  <si>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</si>
  <si>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</si>
  <si>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</si>
  <si>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</si>
  <si>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</si>
  <si>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</si>
  <si>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</si>
  <si>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</si>
  <si>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</si>
  <si>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</si>
  <si>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</si>
  <si>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</si>
  <si>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</si>
  <si>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</si>
  <si>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</si>
  <si>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</si>
  <si>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</si>
  <si>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</si>
  <si>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</si>
  <si>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</si>
  <si>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</si>
  <si>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</si>
  <si>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</si>
  <si>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</si>
  <si>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</si>
  <si>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</si>
  <si>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</si>
  <si>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</si>
  <si>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</si>
  <si>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</si>
  <si>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</si>
  <si>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</si>
  <si>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</si>
  <si>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</si>
  <si>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</si>
  <si>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</si>
  <si>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</si>
  <si>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</si>
  <si>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</si>
  <si>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</si>
  <si>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</si>
  <si>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</si>
  <si>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</si>
  <si>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</si>
  <si>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</si>
  <si>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</si>
  <si>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</si>
  <si>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</si>
  <si>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</si>
  <si>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</si>
  <si>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</si>
  <si>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</si>
  <si>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</si>
  <si>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</si>
  <si>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</si>
  <si>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</si>
  <si>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</si>
  <si>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</si>
  <si>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</si>
  <si>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</si>
  <si>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</si>
  <si>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</si>
  <si>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</si>
  <si>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</si>
  <si>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</si>
  <si>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</si>
  <si>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</si>
  <si>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</si>
  <si>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</si>
  <si>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</si>
  <si>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</si>
  <si>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</si>
  <si>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</si>
  <si>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</si>
  <si>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</si>
  <si>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</si>
  <si>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</si>
  <si>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</si>
  <si>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</si>
  <si>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</si>
  <si>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</si>
  <si>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</si>
  <si>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</si>
  <si>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</si>
  <si>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</si>
  <si>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</si>
  <si>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</si>
  <si>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</si>
  <si>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</si>
  <si>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</si>
  <si>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</si>
  <si>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</si>
  <si>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</si>
  <si>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</si>
  <si>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</si>
  <si>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</si>
  <si>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</si>
  <si>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</si>
  <si>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</si>
  <si>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</si>
  <si>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</si>
  <si>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</si>
  <si>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</si>
  <si>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</si>
  <si>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</si>
  <si>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</si>
  <si>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</si>
  <si>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</si>
  <si>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</si>
  <si>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</si>
  <si>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</si>
  <si>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</si>
  <si>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</si>
  <si>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</si>
  <si>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</si>
  <si>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</si>
  <si>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</si>
  <si>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</si>
  <si>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</si>
  <si>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</si>
  <si>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</si>
  <si>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</si>
  <si>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</si>
  <si>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</si>
  <si>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</si>
  <si>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</si>
  <si>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</si>
  <si>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</si>
  <si>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</si>
  <si>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</si>
  <si>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</si>
  <si>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</si>
  <si>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</si>
  <si>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</si>
  <si>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</si>
  <si>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</si>
  <si>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</si>
  <si>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</si>
  <si>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</si>
  <si>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</si>
  <si>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</si>
  <si>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</si>
  <si>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</si>
  <si>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</si>
  <si>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</si>
  <si>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</si>
  <si>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</si>
  <si>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</si>
  <si>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</si>
  <si>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</si>
  <si>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</si>
  <si>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</si>
  <si>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</si>
  <si>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</si>
  <si>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</si>
  <si>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</si>
  <si>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</si>
  <si>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</si>
  <si>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</si>
  <si>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</si>
  <si>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</si>
  <si>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</si>
  <si>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</si>
  <si>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</si>
  <si>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</si>
  <si>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</si>
  <si>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</si>
  <si>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</si>
  <si>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</si>
  <si>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</si>
  <si>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</si>
  <si>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</si>
  <si>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</si>
  <si>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</si>
  <si>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</si>
  <si>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</si>
  <si>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</si>
  <si>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</si>
  <si>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</si>
  <si>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</si>
  <si>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</si>
  <si>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</si>
  <si>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</si>
  <si>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</si>
  <si>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</si>
  <si>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</si>
  <si>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</si>
  <si>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</si>
  <si>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</si>
  <si>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</si>
  <si>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</si>
  <si>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</si>
  <si>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</si>
  <si>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</si>
  <si>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</si>
  <si>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</si>
  <si>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</si>
  <si>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</si>
  <si>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</si>
  <si>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</si>
  <si>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</si>
  <si>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</si>
  <si>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</si>
  <si>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</si>
  <si>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</si>
  <si>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</si>
  <si>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</si>
  <si>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</si>
  <si>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</si>
  <si>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</si>
  <si>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</si>
  <si>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</si>
  <si>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</si>
  <si>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</si>
  <si>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</si>
  <si>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</si>
  <si>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</si>
  <si>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</si>
  <si>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</si>
  <si>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</si>
  <si>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</si>
  <si>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</si>
  <si>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</si>
  <si>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</si>
  <si>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</si>
  <si>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</si>
  <si>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</si>
  <si>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</si>
  <si>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</si>
  <si>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</si>
  <si>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</si>
  <si>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</si>
  <si>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</si>
  <si>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</si>
  <si>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</si>
  <si>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</si>
  <si>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</si>
  <si>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</si>
  <si>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</si>
  <si>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</si>
  <si>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</si>
  <si>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</si>
  <si>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</si>
  <si>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</si>
  <si>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</si>
  <si>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</si>
  <si>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</si>
  <si>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</si>
  <si>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</si>
  <si>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</si>
  <si>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</si>
  <si>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</si>
  <si>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</si>
  <si>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</si>
  <si>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</si>
  <si>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</si>
  <si>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</si>
  <si>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</si>
  <si>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</si>
  <si>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</si>
  <si>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</si>
  <si>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</si>
  <si>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</si>
  <si>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</si>
  <si>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</si>
  <si>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</si>
  <si>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</si>
  <si>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</si>
  <si>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</si>
  <si>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</si>
  <si>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</si>
  <si>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</si>
  <si>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</si>
  <si>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</si>
  <si>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</si>
  <si>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</si>
  <si>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</si>
  <si>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</si>
  <si>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</si>
  <si>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</si>
  <si>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</si>
  <si>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</si>
  <si>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</si>
  <si>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</si>
  <si>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</si>
  <si>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</si>
  <si>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</si>
  <si>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</si>
  <si>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</si>
  <si>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</si>
  <si>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</si>
  <si>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</si>
  <si>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</si>
  <si>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</si>
  <si>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</si>
  <si>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</si>
  <si>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</si>
  <si>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</si>
  <si>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</si>
  <si>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</si>
  <si>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</si>
  <si>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</si>
  <si>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</si>
  <si>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</si>
  <si>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</si>
  <si>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</si>
  <si>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</si>
  <si>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</si>
  <si>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</si>
  <si>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</si>
  <si>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</si>
  <si>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</si>
  <si>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</si>
  <si>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</si>
  <si>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</si>
  <si>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</si>
  <si>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</si>
  <si>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</si>
  <si>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</si>
  <si>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</si>
  <si>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</si>
  <si>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</si>
  <si>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</si>
  <si>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</si>
  <si>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</si>
  <si>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</si>
  <si>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</si>
  <si>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</si>
  <si>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</si>
  <si>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</si>
  <si>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</si>
  <si>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</si>
  <si>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</si>
  <si>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</si>
  <si>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</si>
  <si>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</si>
  <si>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</si>
  <si>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</si>
  <si>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</si>
  <si>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</si>
  <si>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</si>
  <si>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</si>
  <si>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</si>
  <si>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</si>
  <si>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</si>
  <si>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</si>
  <si>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</si>
  <si>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</si>
  <si>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</si>
  <si>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</si>
  <si>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</si>
  <si>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</si>
  <si>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</si>
  <si>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</si>
  <si>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</si>
  <si>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</si>
  <si>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</si>
  <si>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</si>
  <si>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</si>
  <si>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</si>
  <si>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</si>
  <si>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</si>
  <si>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</si>
  <si>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</si>
  <si>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</si>
  <si>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</si>
  <si>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</si>
  <si>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</si>
  <si>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</si>
  <si>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</si>
  <si>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</si>
  <si>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</si>
  <si>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</si>
  <si>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</si>
  <si>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</si>
  <si>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</si>
  <si>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</si>
  <si>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</si>
  <si>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</si>
  <si>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</si>
  <si>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</si>
  <si>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</si>
  <si>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</si>
  <si>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</si>
  <si>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</si>
  <si>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</si>
  <si>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</si>
  <si>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</si>
  <si>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</si>
  <si>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</si>
  <si>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</si>
  <si>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</si>
  <si>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</si>
  <si>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</si>
  <si>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</si>
  <si>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</si>
  <si>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</si>
  <si>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</si>
  <si>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</si>
  <si>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</si>
  <si>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</si>
  <si>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</si>
  <si>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</si>
  <si>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</si>
  <si>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</si>
  <si>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</si>
  <si>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</si>
  <si>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</si>
  <si>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</si>
  <si>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</si>
  <si>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</si>
  <si>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</si>
  <si>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</si>
  <si>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</si>
  <si>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</si>
  <si>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</si>
  <si>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</si>
  <si>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</si>
  <si>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</si>
  <si>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</si>
  <si>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</si>
  <si>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</si>
  <si>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</si>
  <si>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</si>
  <si>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</si>
  <si>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</si>
  <si>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</si>
  <si>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</si>
  <si>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</si>
  <si>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</si>
  <si>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</si>
  <si>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</si>
  <si>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</si>
  <si>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</si>
  <si>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</si>
  <si>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</si>
  <si>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</si>
  <si>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</si>
  <si>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</si>
  <si>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</si>
  <si>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</si>
  <si>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</si>
  <si>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</si>
  <si>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</si>
  <si>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</si>
  <si>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</si>
  <si>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</si>
  <si>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</si>
  <si>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</si>
  <si>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</si>
  <si>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</si>
  <si>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</si>
  <si>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</si>
  <si>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</si>
  <si>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</si>
  <si>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</si>
  <si>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</si>
  <si>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</si>
  <si>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</si>
  <si>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</si>
  <si>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</si>
  <si>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</si>
  <si>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</si>
  <si>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</si>
  <si>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</si>
  <si>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</si>
  <si>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</si>
  <si>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</si>
  <si>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</si>
  <si>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</si>
  <si>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</si>
  <si>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</si>
  <si>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</si>
  <si>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</si>
  <si>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</si>
  <si>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</si>
  <si>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</si>
  <si>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</si>
  <si>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</si>
  <si>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</si>
  <si>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</si>
  <si>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</si>
  <si>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</si>
  <si>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</si>
  <si>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</si>
  <si>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</si>
  <si>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</si>
  <si>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</si>
  <si>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</si>
  <si>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</si>
  <si>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</si>
  <si>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</si>
  <si>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</si>
  <si>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</si>
  <si>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</si>
  <si>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</si>
  <si>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</si>
  <si>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</si>
  <si>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</si>
  <si>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</si>
  <si>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</si>
  <si>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</si>
  <si>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</si>
  <si>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</si>
  <si>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</si>
  <si>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</si>
  <si>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</si>
  <si>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</si>
  <si>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</si>
  <si>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</si>
  <si>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</si>
  <si>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</si>
  <si>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</si>
  <si>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</si>
  <si>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</si>
  <si>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</si>
  <si>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</si>
  <si>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</si>
  <si>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</si>
  <si>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</si>
  <si>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</si>
  <si>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</si>
  <si>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</si>
  <si>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</si>
  <si>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</si>
  <si>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</si>
  <si>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</si>
  <si>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</si>
  <si>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</si>
  <si>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</si>
  <si>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</si>
  <si>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</si>
  <si>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</si>
  <si>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</si>
  <si>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</si>
  <si>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</si>
  <si>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</si>
  <si>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</si>
  <si>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</si>
  <si>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</si>
  <si>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</si>
  <si>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</si>
  <si>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</si>
  <si>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</si>
  <si>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</si>
  <si>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</si>
  <si>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</si>
  <si>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</si>
  <si>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</si>
  <si>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</si>
  <si>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</si>
  <si>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</si>
  <si>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</si>
  <si>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</si>
  <si>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</si>
  <si>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</si>
  <si>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</si>
  <si>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</si>
  <si>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</si>
  <si>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</si>
  <si>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</si>
  <si>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</si>
  <si>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</si>
  <si>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</si>
  <si>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</si>
  <si>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</si>
  <si>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</si>
  <si>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</si>
  <si>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</si>
  <si>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</si>
  <si>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</si>
  <si>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</si>
  <si>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</si>
  <si>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</si>
  <si>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</si>
  <si>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</si>
  <si>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</si>
  <si>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</si>
  <si>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</si>
  <si>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</si>
  <si>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</si>
  <si>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</si>
  <si>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</si>
  <si>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</si>
  <si>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</si>
  <si>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</si>
  <si>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</si>
  <si>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</si>
  <si>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</si>
  <si>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</si>
  <si>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</si>
  <si>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</si>
  <si>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</si>
  <si>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</si>
  <si>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</si>
  <si>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</si>
  <si>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</si>
  <si>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</si>
  <si>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</si>
  <si>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</si>
  <si>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</si>
  <si>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</si>
  <si>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</si>
  <si>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</si>
  <si>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</si>
  <si>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</si>
  <si>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</si>
  <si>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</si>
  <si>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</si>
  <si>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</si>
  <si>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</si>
  <si>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</si>
  <si>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</si>
  <si>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</si>
  <si>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</si>
  <si>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</si>
  <si>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</si>
  <si>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</si>
  <si>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</si>
  <si>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</si>
  <si>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</si>
  <si>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</si>
  <si>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</si>
  <si>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</si>
  <si>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</si>
  <si>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</si>
  <si>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</si>
  <si>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</si>
  <si>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</si>
  <si>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</si>
  <si>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</si>
  <si>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</si>
  <si>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</si>
  <si>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</si>
  <si>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</si>
  <si>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</si>
  <si>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</si>
  <si>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</si>
  <si>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</si>
  <si>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</si>
  <si>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</si>
  <si>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</si>
  <si>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</si>
  <si>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</si>
  <si>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</si>
  <si>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</si>
  <si>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</si>
  <si>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</si>
  <si>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</si>
  <si>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</si>
  <si>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</si>
  <si>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</si>
  <si>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</si>
  <si>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</si>
  <si>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</si>
  <si>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</si>
  <si>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</si>
  <si>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</si>
  <si>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</si>
  <si>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</si>
  <si>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</si>
  <si>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</si>
  <si>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</si>
  <si>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</si>
  <si>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</si>
  <si>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</si>
  <si>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</si>
  <si>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</si>
  <si>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</si>
  <si>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</si>
  <si>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</si>
  <si>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</si>
  <si>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</si>
  <si>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</si>
  <si>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</si>
  <si>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</si>
  <si>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</si>
  <si>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</si>
  <si>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</si>
  <si>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</si>
  <si>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</si>
  <si>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</si>
  <si>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</si>
  <si>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</si>
  <si>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</si>
  <si>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</si>
  <si>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</si>
  <si>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</si>
  <si>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</si>
  <si>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</si>
  <si>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</si>
  <si>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</si>
  <si>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</si>
  <si>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</si>
  <si>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</si>
  <si>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</si>
  <si>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</si>
  <si>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</si>
  <si>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</si>
  <si>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</si>
  <si>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</si>
  <si>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</si>
  <si>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</si>
  <si>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</si>
  <si>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</si>
  <si>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</si>
  <si>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</si>
  <si>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</si>
  <si>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</si>
  <si>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</si>
  <si>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</si>
  <si>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</si>
  <si>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</si>
  <si>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</si>
  <si>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</si>
  <si>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</si>
  <si>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</si>
  <si>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</si>
  <si>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</si>
  <si>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</si>
  <si>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</si>
  <si>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</si>
  <si>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</si>
  <si>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</si>
  <si>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</si>
  <si>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</si>
  <si>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</si>
  <si>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</si>
  <si>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</si>
  <si>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</si>
  <si>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</si>
  <si>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</si>
  <si>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</si>
  <si>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</si>
  <si>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</si>
  <si>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</si>
  <si>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</si>
  <si>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</si>
  <si>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</si>
  <si>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</si>
  <si>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</si>
  <si>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</si>
  <si>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</si>
  <si>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</si>
  <si>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</si>
  <si>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</si>
  <si>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</si>
  <si>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</si>
  <si>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</si>
  <si>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</si>
  <si>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</si>
  <si>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</si>
  <si>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</si>
  <si>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</si>
  <si>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</si>
  <si>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</si>
  <si>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</si>
  <si>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</si>
  <si>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</si>
  <si>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</si>
  <si>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</si>
  <si>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</si>
  <si>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</si>
  <si>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</si>
  <si>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</si>
  <si>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</si>
  <si>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</si>
  <si>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</si>
  <si>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</si>
  <si>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</si>
  <si>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</si>
  <si>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</si>
  <si>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</si>
  <si>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</si>
  <si>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</si>
  <si>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</si>
  <si>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</si>
  <si>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</si>
  <si>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</si>
  <si>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</si>
  <si>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</si>
  <si>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</si>
  <si>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</si>
  <si>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</si>
  <si>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</si>
  <si>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</si>
  <si>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</si>
  <si>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</si>
  <si>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</si>
  <si>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</si>
  <si>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</si>
  <si>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</si>
  <si>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</si>
  <si>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</si>
  <si>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</si>
  <si>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</si>
  <si>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</si>
  <si>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</si>
  <si>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</si>
  <si>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</si>
  <si>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</si>
  <si>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</si>
  <si>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</si>
  <si>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</si>
  <si>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</si>
  <si>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</si>
  <si>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</si>
  <si>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</si>
  <si>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</si>
  <si>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</si>
  <si>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</si>
  <si>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</si>
  <si>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</si>
  <si>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</si>
  <si>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</si>
  <si>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</si>
  <si>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</si>
  <si>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</si>
  <si>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</si>
  <si>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</si>
  <si>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</si>
  <si>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</si>
  <si>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</si>
  <si>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</si>
  <si>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</si>
  <si>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</si>
  <si>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</si>
  <si>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</si>
  <si>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</si>
  <si>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</si>
  <si>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</si>
  <si>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</si>
  <si>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</si>
  <si>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</si>
  <si>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</si>
  <si>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</si>
  <si>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</si>
  <si>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</si>
  <si>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</si>
  <si>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</si>
  <si>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</si>
  <si>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</si>
  <si>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</si>
  <si>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</si>
  <si>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</si>
  <si>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</si>
  <si>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</si>
  <si>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</si>
  <si>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</si>
  <si>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</si>
  <si>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</si>
  <si>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</si>
  <si>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</si>
  <si>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</si>
  <si>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</si>
  <si>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</si>
  <si>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</si>
  <si>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</si>
  <si>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</si>
  <si>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</si>
  <si>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</si>
  <si>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</si>
  <si>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</si>
  <si>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</si>
  <si>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</si>
  <si>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</si>
  <si>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</si>
  <si>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</si>
  <si>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</si>
  <si>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</si>
  <si>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</si>
  <si>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</si>
  <si>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</si>
  <si>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</si>
  <si>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</si>
  <si>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</si>
  <si>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</si>
  <si>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</si>
  <si>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</si>
  <si>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</si>
  <si>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</si>
  <si>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</si>
  <si>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</si>
  <si>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</si>
  <si>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</si>
  <si>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</si>
  <si>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</si>
  <si>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</si>
  <si>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</si>
  <si>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</si>
  <si>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</si>
  <si>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</si>
  <si>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</si>
  <si>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</si>
  <si>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</si>
  <si>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</si>
  <si>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</si>
  <si>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</si>
  <si>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</si>
  <si>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</si>
  <si>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</si>
  <si>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</si>
  <si>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</si>
  <si>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</si>
  <si>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</si>
  <si>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</si>
  <si>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</si>
  <si>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</si>
  <si>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</si>
  <si>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</si>
  <si>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</si>
  <si>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</si>
  <si>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</si>
  <si>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</si>
  <si>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</si>
  <si>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</si>
  <si>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</si>
  <si>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</si>
  <si>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</si>
  <si>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</si>
  <si>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</si>
  <si>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</si>
  <si>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</si>
  <si>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</si>
  <si>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</si>
  <si>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</si>
  <si>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</si>
  <si>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</si>
  <si>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</si>
  <si>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</si>
  <si>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</si>
  <si>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</si>
  <si>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</si>
  <si>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</si>
  <si>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</si>
  <si>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</si>
  <si>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</si>
  <si>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</si>
  <si>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</si>
  <si>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</si>
  <si>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</si>
  <si>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</si>
  <si>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</si>
  <si>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</si>
  <si>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</si>
  <si>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</si>
  <si>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</si>
  <si>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</si>
  <si>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</si>
  <si>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</si>
  <si>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</si>
  <si>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</si>
  <si>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</si>
  <si>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</si>
  <si>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</si>
  <si>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</si>
  <si>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</si>
  <si>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</si>
  <si>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</si>
  <si>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</si>
  <si>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</si>
  <si>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</si>
  <si>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</si>
  <si>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</si>
  <si>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</si>
  <si>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</si>
  <si>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</si>
  <si>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</si>
  <si>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</si>
  <si>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</si>
  <si>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</si>
  <si>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</si>
  <si>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</si>
  <si>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</si>
  <si>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</si>
  <si>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</si>
  <si>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</si>
  <si>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</si>
  <si>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</si>
  <si>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</si>
  <si>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</si>
  <si>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</si>
  <si>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</si>
  <si>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</si>
  <si>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</si>
  <si>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</si>
  <si>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</si>
  <si>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</si>
  <si>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</si>
  <si>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</si>
  <si>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</si>
  <si>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</si>
  <si>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</si>
  <si>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</si>
  <si>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</si>
  <si>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</si>
  <si>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</si>
  <si>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</si>
  <si>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</si>
  <si>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</si>
  <si>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</si>
  <si>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</si>
  <si>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</si>
  <si>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</si>
  <si>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</si>
  <si>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</si>
  <si>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</si>
  <si>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</si>
  <si>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</si>
  <si>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</si>
  <si>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</si>
  <si>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</si>
  <si>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</si>
  <si>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</si>
  <si>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</si>
  <si>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</si>
  <si>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</si>
  <si>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</si>
  <si>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</si>
  <si>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</si>
  <si>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</si>
  <si>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</si>
  <si>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</si>
  <si>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</si>
  <si>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</si>
  <si>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</si>
  <si>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</si>
  <si>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</si>
  <si>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</si>
  <si>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</si>
  <si>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</si>
  <si>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</si>
  <si>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</si>
  <si>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</si>
  <si>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</si>
  <si>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</si>
  <si>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</si>
  <si>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</si>
  <si>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</si>
  <si>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</si>
  <si>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</si>
  <si>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</si>
  <si>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</si>
  <si>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</si>
  <si>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</si>
  <si>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</si>
  <si>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</si>
  <si>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</si>
  <si>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</si>
  <si>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</si>
  <si>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</si>
  <si>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</si>
  <si>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</si>
  <si>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</si>
  <si>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</si>
  <si>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</si>
  <si>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</si>
  <si>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</si>
  <si>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</si>
  <si>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</si>
  <si>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</si>
  <si>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</si>
  <si>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</si>
  <si>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</si>
  <si>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</si>
  <si>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</si>
  <si>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</si>
  <si>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</si>
  <si>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</si>
  <si>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</si>
  <si>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</si>
  <si>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</si>
  <si>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</si>
  <si>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</si>
  <si>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</si>
  <si>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</si>
  <si>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</si>
  <si>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</si>
  <si>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</si>
  <si>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</si>
  <si>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</si>
  <si>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</si>
  <si>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</si>
  <si>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</si>
  <si>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</si>
  <si>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</si>
  <si>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</si>
  <si>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</si>
  <si>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</si>
  <si>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</si>
  <si>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</si>
  <si>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</si>
  <si>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</si>
  <si>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</si>
  <si>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</si>
  <si>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</si>
  <si>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</si>
  <si>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</si>
  <si>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</si>
  <si>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</si>
  <si>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</si>
  <si>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</si>
  <si>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</si>
  <si>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</si>
  <si>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</si>
  <si>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</si>
  <si>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</si>
  <si>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</si>
  <si>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</si>
  <si>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</si>
  <si>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</si>
  <si>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</si>
  <si>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</si>
  <si>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</si>
  <si>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</si>
  <si>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</si>
  <si>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</si>
  <si>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</si>
  <si>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</si>
  <si>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</si>
  <si>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</si>
  <si>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</si>
  <si>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</si>
  <si>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</si>
  <si>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</si>
  <si>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</si>
  <si>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</si>
  <si>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</si>
  <si>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</si>
  <si>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</si>
  <si>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</si>
  <si>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</si>
  <si>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</si>
  <si>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</si>
  <si>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</si>
  <si>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</si>
  <si>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</si>
  <si>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</si>
  <si>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</si>
  <si>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</si>
  <si>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</si>
  <si>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</si>
  <si>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</si>
  <si>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</si>
  <si>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</si>
  <si>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</si>
  <si>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</si>
  <si>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</si>
  <si>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</si>
  <si>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</si>
  <si>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</si>
  <si>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</si>
  <si>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</si>
  <si>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</si>
  <si>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</si>
  <si>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</si>
  <si>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</si>
  <si>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</si>
  <si>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</si>
  <si>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</si>
  <si>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</si>
  <si>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</si>
  <si>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</si>
  <si>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</si>
  <si>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</si>
  <si>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</si>
  <si>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</si>
  <si>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</si>
  <si>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</si>
  <si>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</si>
  <si>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</si>
  <si>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</si>
  <si>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</si>
  <si>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</si>
  <si>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</si>
  <si>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</si>
  <si>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</si>
  <si>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</si>
  <si>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</si>
  <si>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</si>
  <si>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</si>
  <si>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</si>
  <si>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</si>
  <si>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</si>
  <si>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</si>
  <si>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</si>
  <si>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</si>
  <si>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</si>
  <si>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</si>
  <si>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</si>
  <si>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</si>
  <si>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</si>
  <si>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</si>
  <si>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</si>
  <si>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</si>
  <si>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</si>
  <si>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</si>
  <si>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</si>
  <si>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</si>
  <si>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</si>
  <si>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</si>
  <si>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</si>
  <si>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</si>
  <si>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</si>
  <si>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</si>
  <si>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</si>
  <si>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</si>
  <si>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</si>
  <si>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</si>
  <si>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</si>
  <si>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</si>
  <si>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</si>
  <si>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</si>
  <si>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</si>
  <si>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</si>
  <si>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</si>
  <si>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</si>
  <si>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</si>
  <si>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</si>
  <si>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</si>
  <si>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</si>
  <si>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</si>
  <si>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</si>
  <si>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</si>
  <si>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</si>
  <si>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</si>
  <si>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</si>
  <si>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</si>
  <si>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</si>
  <si>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</si>
  <si>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</si>
  <si>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</si>
  <si>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</si>
  <si>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</si>
  <si>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</si>
  <si>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</si>
  <si>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</si>
  <si>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</si>
  <si>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</si>
  <si>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</si>
  <si>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</si>
  <si>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</si>
  <si>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</si>
  <si>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</si>
  <si>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</si>
  <si>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</si>
  <si>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</si>
  <si>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</si>
  <si>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</si>
  <si>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</si>
  <si>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</si>
  <si>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</si>
  <si>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</si>
  <si>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</si>
  <si>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</si>
  <si>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</si>
  <si>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</si>
  <si>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</si>
  <si>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</si>
  <si>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</si>
  <si>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</si>
  <si>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</si>
  <si>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</si>
  <si>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</si>
  <si>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</si>
  <si>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</si>
  <si>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</si>
  <si>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</si>
  <si>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</si>
  <si>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</si>
  <si>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</si>
  <si>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</si>
  <si>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</si>
  <si>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</si>
  <si>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</si>
  <si>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</si>
  <si>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</si>
  <si>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</si>
  <si>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</si>
  <si>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</si>
  <si>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</si>
  <si>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</si>
  <si>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</si>
  <si>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</si>
  <si>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</si>
  <si>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</si>
  <si>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</si>
  <si>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</si>
  <si>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</si>
  <si>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</si>
  <si>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</si>
  <si>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</si>
  <si>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</si>
  <si>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</si>
  <si>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</si>
  <si>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</si>
  <si>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</si>
  <si>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</si>
  <si>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</si>
  <si>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</si>
  <si>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</si>
  <si>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</si>
  <si>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</si>
  <si>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</si>
  <si>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</si>
  <si>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</si>
  <si>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</si>
  <si>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</si>
  <si>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</si>
  <si>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</si>
  <si>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</si>
  <si>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</si>
  <si>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</si>
  <si>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</si>
  <si>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</si>
  <si>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</si>
  <si>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</si>
  <si>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</si>
  <si>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</si>
  <si>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</si>
  <si>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</si>
  <si>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</si>
  <si>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</si>
  <si>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</si>
  <si>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</si>
  <si>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</si>
  <si>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</si>
  <si>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</si>
  <si>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</si>
  <si>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</si>
  <si>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</si>
  <si>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</si>
  <si>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</si>
  <si>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</si>
  <si>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</si>
  <si>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</si>
  <si>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</si>
  <si>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</si>
  <si>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</si>
  <si>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</si>
  <si>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</si>
  <si>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</si>
  <si>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</si>
  <si>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</si>
  <si>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</si>
  <si>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</si>
  <si>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</si>
  <si>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</si>
  <si>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</si>
  <si>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</si>
  <si>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</si>
  <si>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</si>
  <si>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</si>
  <si>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</si>
  <si>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</si>
  <si>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</si>
  <si>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</si>
  <si>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</si>
  <si>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</si>
  <si>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</si>
  <si>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</si>
  <si>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</si>
  <si>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</si>
  <si>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</si>
  <si>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</si>
  <si>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</si>
  <si>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</si>
  <si>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</si>
  <si>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</si>
  <si>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</si>
  <si>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</si>
  <si>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</si>
  <si>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</si>
  <si>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</si>
  <si>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</si>
  <si>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</si>
  <si>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</si>
  <si>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</si>
  <si>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</si>
  <si>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</si>
  <si>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</si>
  <si>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</si>
  <si>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</si>
  <si>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</si>
  <si>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</si>
  <si>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</si>
  <si>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</si>
  <si>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</si>
  <si>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</si>
  <si>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</si>
  <si>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</si>
  <si>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</si>
  <si>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</si>
  <si>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</si>
  <si>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</si>
  <si>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</si>
  <si>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</si>
  <si>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</si>
  <si>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</si>
  <si>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</si>
  <si>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</si>
  <si>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</si>
  <si>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</si>
  <si>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</si>
  <si>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</si>
  <si>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</si>
  <si>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</si>
  <si>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</si>
  <si>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</si>
  <si>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</si>
  <si>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</si>
  <si>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</si>
  <si>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</si>
  <si>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</si>
  <si>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</si>
  <si>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</si>
  <si>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</si>
  <si>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</si>
  <si>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</si>
  <si>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</si>
  <si>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</si>
  <si>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</si>
  <si>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</si>
  <si>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</si>
  <si>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</si>
  <si>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</si>
  <si>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</si>
  <si>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</si>
  <si>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</si>
  <si>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</si>
  <si>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</si>
  <si>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</si>
  <si>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</si>
  <si>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</si>
  <si>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</si>
  <si>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</si>
  <si>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</si>
  <si>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</si>
  <si>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</si>
  <si>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</si>
  <si>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</si>
  <si>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</si>
  <si>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</si>
  <si>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</si>
  <si>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</si>
  <si>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</si>
  <si>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</si>
  <si>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</si>
  <si>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</si>
  <si>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</si>
  <si>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</si>
  <si>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</si>
  <si>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</si>
  <si>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</si>
  <si>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</si>
  <si>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</si>
  <si>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</si>
  <si>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</si>
  <si>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</si>
  <si>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</si>
  <si>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</si>
  <si>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</si>
  <si>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</si>
  <si>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</si>
  <si>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</si>
  <si>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</si>
  <si>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</si>
  <si>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</si>
  <si>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</si>
  <si>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</si>
  <si>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</si>
  <si>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</si>
  <si>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</si>
  <si>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</si>
  <si>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</si>
  <si>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</si>
  <si>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</si>
  <si>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</si>
  <si>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</si>
  <si>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</si>
  <si>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</si>
  <si>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</si>
  <si>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</si>
  <si>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</si>
  <si>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</si>
  <si>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</si>
  <si>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</si>
  <si>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</si>
  <si>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</si>
  <si>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</si>
  <si>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</si>
  <si>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</si>
  <si>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</si>
  <si>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</si>
  <si>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</si>
  <si>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</si>
  <si>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</si>
  <si>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</si>
  <si>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</si>
  <si>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</si>
  <si>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</si>
  <si>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</si>
  <si>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</si>
  <si>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</si>
  <si>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</si>
  <si>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</si>
  <si>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</si>
  <si>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</si>
  <si>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</si>
  <si>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</si>
  <si>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</si>
  <si>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</si>
  <si>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</si>
  <si>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</si>
  <si>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</si>
  <si>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</si>
  <si>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</si>
  <si>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</si>
  <si>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</si>
  <si>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</si>
  <si>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</si>
  <si>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</si>
  <si>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</si>
  <si>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</si>
  <si>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</si>
  <si>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</si>
  <si>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</si>
  <si>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</si>
  <si>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</si>
  <si>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</si>
  <si>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</si>
  <si>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</si>
  <si>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</si>
  <si>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</si>
  <si>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</si>
  <si>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</si>
  <si>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</si>
  <si>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</si>
  <si>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</si>
  <si>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</si>
  <si>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</si>
  <si>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</si>
  <si>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</si>
  <si>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</si>
  <si>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</si>
  <si>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</si>
  <si>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</si>
  <si>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</si>
  <si>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</si>
  <si>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</si>
  <si>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</si>
  <si>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</si>
  <si>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</si>
  <si>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</si>
  <si>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</si>
  <si>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</si>
  <si>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</si>
  <si>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</si>
  <si>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</si>
  <si>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</si>
  <si>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</si>
  <si>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</si>
  <si>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</si>
  <si>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</si>
  <si>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</si>
  <si>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</si>
  <si>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</si>
  <si>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</si>
  <si>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</si>
  <si>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</si>
  <si>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</si>
  <si>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</si>
  <si>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</si>
  <si>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</si>
  <si>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</si>
  <si>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</si>
  <si>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</si>
  <si>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</si>
  <si>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</si>
  <si>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</si>
  <si>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</si>
  <si>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</si>
  <si>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</si>
  <si>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</si>
  <si>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</si>
  <si>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</si>
  <si>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</si>
  <si>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</si>
  <si>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</si>
  <si>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</si>
  <si>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</si>
  <si>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</si>
  <si>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</si>
  <si>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</si>
  <si>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</si>
  <si>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</si>
  <si>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</si>
  <si>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</si>
  <si>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</si>
  <si>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</si>
  <si>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</si>
  <si>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</si>
  <si>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</si>
  <si>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</si>
  <si>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</si>
  <si>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</si>
  <si>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</si>
  <si>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</si>
  <si>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</si>
  <si>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</si>
  <si>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</si>
  <si>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</si>
  <si>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</si>
  <si>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</si>
  <si>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</si>
  <si>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</si>
  <si>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</si>
  <si>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</si>
  <si>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</si>
  <si>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</si>
  <si>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</si>
  <si>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</si>
  <si>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</si>
  <si>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</si>
  <si>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</si>
  <si>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</si>
  <si>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</si>
  <si>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</si>
  <si>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</si>
  <si>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</si>
  <si>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</si>
  <si>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</si>
  <si>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</si>
  <si>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</si>
  <si>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</si>
  <si>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</si>
  <si>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</si>
  <si>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</si>
  <si>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</si>
  <si>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</si>
  <si>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</si>
  <si>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</si>
  <si>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</si>
  <si>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</si>
  <si>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</si>
  <si>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</si>
  <si>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</si>
  <si>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</si>
  <si>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</si>
  <si>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</si>
  <si>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</si>
  <si>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</si>
  <si>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</si>
  <si>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</si>
  <si>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</si>
  <si>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</si>
  <si>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</si>
  <si>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</si>
  <si>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</si>
  <si>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</si>
  <si>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</si>
  <si>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</si>
  <si>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</si>
  <si>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</si>
  <si>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</si>
  <si>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</si>
  <si>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</si>
  <si>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</si>
  <si>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</si>
  <si>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</si>
  <si>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</si>
  <si>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</si>
  <si>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</si>
  <si>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</si>
  <si>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</si>
  <si>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</si>
  <si>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</si>
  <si>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</si>
  <si>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</si>
  <si>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</si>
  <si>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</si>
  <si>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</si>
  <si>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</si>
  <si>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</si>
  <si>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</si>
  <si>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</si>
  <si>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</si>
  <si>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</si>
  <si>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</si>
  <si>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</si>
  <si>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</si>
  <si>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</si>
  <si>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</si>
  <si>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</si>
  <si>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</si>
  <si>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</si>
  <si>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</si>
  <si>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</si>
  <si>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</si>
  <si>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</si>
  <si>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</si>
  <si>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</si>
  <si>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</si>
  <si>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</si>
  <si>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</si>
  <si>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</si>
  <si>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</si>
  <si>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</si>
  <si>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</si>
  <si>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</si>
  <si>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</si>
  <si>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</si>
  <si>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</si>
  <si>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</si>
  <si>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</si>
  <si>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</si>
  <si>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</si>
  <si>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</si>
  <si>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</si>
  <si>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</si>
  <si>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</si>
  <si>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</si>
  <si>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</si>
  <si>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</si>
  <si>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</si>
  <si>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</si>
  <si>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</si>
  <si>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</si>
  <si>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</si>
  <si>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</si>
  <si>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</si>
  <si>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</si>
  <si>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</si>
  <si>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</si>
  <si>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</si>
  <si>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</si>
  <si>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</si>
  <si>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</si>
  <si>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</si>
  <si>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</si>
  <si>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</si>
  <si>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</si>
  <si>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</si>
  <si>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</si>
  <si>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</si>
  <si>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</si>
  <si>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</si>
  <si>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</si>
  <si>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</si>
  <si>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</si>
  <si>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</si>
  <si>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</si>
  <si>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</si>
  <si>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</si>
  <si>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</si>
  <si>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</si>
  <si>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</si>
  <si>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</si>
  <si>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</si>
  <si>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</si>
  <si>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</si>
  <si>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</si>
  <si>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</si>
  <si>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</si>
  <si>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</si>
  <si>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</si>
  <si>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</si>
  <si>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</si>
  <si>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</si>
  <si>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</si>
  <si>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</si>
  <si>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</si>
  <si>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</si>
  <si>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</si>
  <si>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</si>
  <si>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</si>
  <si>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</si>
  <si>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</si>
  <si>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</si>
  <si>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</si>
  <si>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</si>
  <si>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</si>
  <si>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</si>
  <si>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</si>
  <si>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</si>
  <si>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</si>
  <si>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</si>
  <si>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</si>
  <si>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</si>
  <si>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</si>
  <si>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</si>
  <si>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</si>
  <si>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</si>
  <si>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</si>
  <si>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</si>
  <si>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</si>
  <si>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</si>
  <si>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</si>
  <si>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</si>
  <si>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</si>
  <si>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</si>
  <si>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</si>
  <si>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</si>
  <si>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</si>
  <si>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</si>
  <si>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</si>
  <si>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</si>
  <si>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</si>
  <si>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</si>
  <si>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</si>
  <si>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</si>
  <si>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</si>
  <si>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</si>
  <si>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</si>
  <si>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</si>
  <si>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</si>
  <si>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</si>
  <si>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</si>
  <si>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</si>
  <si>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</si>
  <si>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</si>
  <si>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</si>
  <si>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</si>
  <si>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</si>
  <si>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</si>
  <si>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</si>
  <si>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</si>
  <si>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</si>
  <si>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</si>
  <si>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</si>
  <si>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</si>
  <si>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</si>
  <si>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</si>
  <si>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</si>
  <si>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</si>
  <si>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</si>
  <si>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</si>
  <si>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</si>
  <si>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</si>
  <si>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</si>
  <si>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</si>
  <si>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</si>
  <si>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</si>
  <si>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</si>
  <si>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</si>
  <si>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</si>
  <si>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</si>
  <si>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</si>
  <si>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</si>
  <si>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</si>
  <si>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</si>
  <si>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</si>
  <si>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</si>
  <si>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</si>
  <si>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</si>
  <si>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</si>
  <si>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</si>
  <si>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</si>
  <si>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</si>
  <si>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</si>
  <si>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</si>
  <si>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</si>
  <si>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</si>
  <si>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</si>
  <si>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</si>
  <si>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</si>
  <si>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</si>
  <si>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</si>
  <si>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</si>
  <si>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</si>
  <si>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</si>
  <si>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</si>
  <si>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</si>
  <si>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</si>
  <si>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</si>
  <si>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</si>
  <si>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</si>
  <si>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</si>
  <si>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</si>
  <si>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</si>
  <si>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</si>
  <si>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</si>
  <si>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</si>
  <si>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</si>
  <si>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</si>
  <si>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</si>
  <si>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</si>
  <si>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</si>
  <si>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</si>
  <si>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</si>
  <si>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</si>
  <si>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</si>
  <si>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</si>
  <si>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</si>
  <si>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</si>
  <si>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</si>
  <si>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</si>
  <si>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</si>
  <si>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</si>
  <si>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</si>
  <si>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</si>
  <si>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</si>
  <si>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</si>
  <si>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</si>
  <si>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</si>
  <si>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</si>
  <si>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</si>
  <si>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</si>
  <si>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</si>
  <si>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</si>
  <si>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</si>
  <si>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</si>
  <si>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</si>
  <si>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</si>
  <si>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</si>
  <si>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</si>
  <si>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</si>
  <si>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</si>
  <si>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</si>
  <si>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</si>
  <si>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</si>
  <si>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</si>
  <si>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</si>
  <si>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</si>
  <si>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</si>
  <si>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</si>
  <si>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</si>
  <si>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</si>
  <si>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</si>
  <si>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</si>
  <si>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</si>
  <si>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</si>
  <si>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</si>
  <si>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</si>
  <si>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</si>
  <si>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</si>
  <si>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</si>
  <si>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</si>
  <si>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</si>
  <si>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</si>
  <si>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</si>
  <si>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</si>
  <si>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</si>
  <si>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</si>
  <si>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</si>
  <si>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</si>
  <si>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</si>
  <si>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</si>
  <si>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</si>
  <si>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</si>
  <si>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</si>
  <si>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</si>
  <si>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</si>
  <si>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</si>
  <si>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</si>
  <si>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</si>
  <si>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</si>
  <si>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</si>
  <si>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</si>
  <si>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</si>
  <si>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</si>
  <si>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</si>
  <si>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</si>
  <si>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</si>
  <si>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</si>
  <si>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</si>
  <si>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</si>
  <si>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</si>
  <si>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</si>
  <si>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</si>
  <si>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</si>
  <si>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</si>
  <si>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</si>
  <si>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</si>
  <si>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</si>
  <si>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</si>
  <si>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</si>
  <si>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</si>
  <si>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</si>
  <si>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</si>
  <si>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</si>
  <si>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</si>
  <si>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</si>
  <si>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</si>
  <si>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</si>
  <si>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</si>
  <si>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</si>
  <si>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</si>
  <si>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</si>
  <si>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</si>
  <si>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</si>
  <si>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</si>
  <si>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</si>
  <si>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</si>
  <si>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</si>
  <si>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</si>
  <si>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</si>
  <si>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</si>
  <si>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</si>
  <si>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</si>
  <si>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</si>
  <si>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</si>
  <si>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</si>
  <si>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</si>
  <si>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</si>
  <si>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</si>
  <si>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</si>
  <si>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</si>
  <si>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</si>
  <si>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</si>
  <si>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</si>
  <si>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</si>
  <si>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</si>
  <si>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</si>
  <si>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</si>
  <si>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</si>
  <si>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</si>
  <si>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</si>
  <si>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</si>
  <si>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</si>
  <si>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</si>
  <si>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</si>
  <si>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</si>
  <si>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</si>
  <si>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</si>
  <si>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</si>
  <si>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</si>
  <si>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</si>
  <si>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</si>
  <si>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</si>
  <si>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</si>
  <si>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</si>
  <si>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</si>
  <si>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</si>
  <si>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</si>
  <si>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</si>
  <si>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</si>
  <si>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</si>
  <si>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</si>
  <si>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</si>
  <si>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</si>
  <si>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</si>
  <si>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</si>
  <si>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</si>
  <si>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</si>
  <si>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</si>
  <si>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</si>
  <si>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</si>
  <si>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</si>
  <si>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</si>
  <si>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</si>
  <si>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</si>
  <si>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</si>
  <si>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</si>
  <si>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</si>
  <si>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</si>
  <si>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</si>
  <si>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</si>
  <si>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</si>
  <si>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</si>
  <si>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</si>
  <si>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</si>
  <si>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</si>
  <si>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</si>
  <si>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</si>
  <si>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</si>
  <si>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</si>
  <si>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</si>
  <si>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</si>
  <si>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</si>
  <si>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</si>
  <si>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</si>
  <si>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</si>
  <si>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</si>
  <si>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</si>
  <si>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</si>
  <si>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</si>
  <si>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</si>
  <si>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</si>
  <si>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</si>
  <si>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</si>
  <si>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</si>
  <si>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</si>
  <si>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</si>
  <si>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</si>
  <si>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</si>
  <si>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</si>
  <si>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</si>
  <si>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</si>
  <si>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</si>
  <si>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</si>
  <si>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</si>
  <si>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</si>
  <si>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</si>
  <si>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</si>
  <si>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</si>
  <si>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</si>
  <si>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</si>
  <si>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</si>
  <si>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</si>
  <si>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</si>
  <si>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</si>
  <si>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</si>
  <si>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</si>
  <si>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</si>
  <si>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</si>
  <si>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</si>
  <si>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</si>
  <si>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</si>
  <si>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</si>
  <si>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</si>
  <si>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</si>
  <si>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</si>
  <si>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</si>
  <si>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</si>
  <si>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</si>
  <si>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</si>
  <si>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</si>
  <si>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</si>
  <si>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</si>
  <si>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</si>
  <si>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</si>
  <si>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</si>
  <si>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</si>
  <si>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</si>
  <si>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</si>
  <si>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</si>
  <si>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</si>
  <si>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</si>
  <si>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</si>
  <si>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</si>
  <si>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</si>
  <si>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</si>
  <si>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</si>
  <si>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</si>
  <si>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</si>
  <si>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</si>
  <si>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</si>
  <si>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</si>
  <si>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</si>
  <si>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</si>
  <si>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</si>
  <si>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</si>
  <si>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</si>
  <si>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</si>
  <si>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</si>
  <si>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</si>
  <si>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</si>
  <si>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</si>
  <si>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</si>
  <si>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</si>
  <si>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</si>
  <si>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</si>
  <si>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</si>
  <si>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</si>
  <si>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</si>
  <si>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</si>
  <si>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</si>
  <si>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</si>
  <si>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</si>
  <si>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</si>
  <si>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</si>
  <si>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</si>
  <si>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</si>
  <si>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</si>
  <si>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</si>
  <si>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</si>
  <si>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</si>
  <si>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</si>
  <si>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</si>
  <si>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</si>
  <si>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</si>
  <si>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</si>
  <si>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</si>
  <si>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</si>
  <si>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</si>
  <si>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</si>
  <si>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</si>
  <si>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</si>
  <si>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</si>
  <si>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</si>
  <si>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</si>
  <si>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</si>
  <si>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</si>
  <si>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</si>
  <si>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</si>
  <si>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</si>
  <si>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</si>
  <si>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</si>
  <si>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</si>
  <si>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</si>
  <si>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</si>
  <si>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</si>
  <si>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</si>
  <si>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</si>
  <si>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</si>
  <si>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</si>
  <si>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</si>
  <si>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</si>
  <si>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</si>
  <si>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</si>
  <si>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</si>
  <si>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</si>
  <si>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</si>
  <si>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</si>
  <si>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</si>
  <si>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</si>
  <si>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</si>
  <si>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</si>
  <si>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</si>
  <si>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</si>
  <si>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</si>
  <si>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</si>
  <si>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</si>
  <si>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</si>
  <si>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</si>
  <si>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</si>
  <si>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</si>
  <si>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</si>
  <si>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</si>
  <si>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</si>
  <si>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</si>
  <si>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</si>
  <si>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</si>
  <si>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</si>
  <si>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</si>
  <si>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</si>
  <si>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</si>
  <si>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</si>
  <si>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</si>
  <si>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</si>
  <si>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</si>
  <si>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</si>
  <si>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</si>
  <si>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</si>
  <si>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</si>
  <si>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</si>
  <si>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</si>
  <si>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</si>
  <si>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</si>
  <si>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</si>
  <si>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</si>
  <si>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</si>
  <si>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</si>
  <si>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</si>
  <si>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</si>
  <si>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</si>
  <si>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</si>
  <si>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</si>
  <si>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</si>
  <si>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</si>
  <si>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</si>
  <si>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</si>
  <si>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</si>
  <si>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</si>
  <si>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</si>
  <si>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</si>
  <si>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</si>
  <si>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</si>
  <si>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</si>
  <si>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</si>
  <si>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</si>
  <si>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</si>
  <si>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</si>
  <si>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</si>
  <si>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</si>
  <si>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</si>
  <si>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</si>
  <si>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</si>
  <si>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</si>
  <si>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</si>
  <si>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</si>
  <si>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</si>
  <si>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</si>
  <si>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</si>
  <si>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</si>
  <si>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</si>
  <si>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</si>
  <si>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</si>
  <si>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</si>
  <si>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</si>
  <si>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</si>
  <si>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</si>
  <si>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</si>
  <si>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</si>
  <si>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</si>
  <si>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</si>
  <si>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</si>
  <si>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</si>
  <si>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</si>
  <si>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</si>
  <si>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</si>
  <si>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</si>
  <si>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</si>
  <si>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</si>
  <si>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</si>
  <si>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</si>
  <si>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</si>
  <si>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</si>
  <si>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</si>
  <si>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</si>
  <si>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</si>
  <si>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</si>
  <si>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</si>
  <si>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</si>
  <si>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</si>
  <si>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</si>
  <si>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</si>
  <si>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</si>
  <si>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</si>
  <si>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</si>
  <si>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</si>
  <si>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</si>
  <si>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</si>
  <si>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</si>
  <si>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</si>
  <si>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</si>
  <si>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</si>
  <si>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</si>
  <si>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</si>
  <si>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</si>
  <si>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</si>
  <si>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</si>
  <si>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</si>
  <si>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</si>
  <si>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</si>
  <si>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</si>
  <si>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</si>
  <si>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</si>
  <si>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</si>
  <si>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</si>
  <si>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</si>
  <si>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</si>
  <si>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</si>
  <si>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</si>
  <si>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</si>
  <si>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</si>
  <si>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</si>
  <si>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</si>
  <si>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</si>
  <si>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</si>
  <si>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</si>
  <si>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</si>
  <si>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</si>
  <si>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</si>
  <si>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</si>
  <si>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</si>
  <si>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</si>
  <si>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</si>
  <si>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</si>
  <si>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</si>
  <si>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</si>
  <si>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</si>
  <si>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</si>
  <si>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</si>
  <si>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</si>
  <si>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</si>
  <si>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</si>
  <si>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</si>
  <si>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</si>
  <si>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</si>
  <si>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</si>
  <si>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</si>
  <si>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</si>
  <si>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</si>
  <si>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</si>
  <si>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</si>
  <si>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</si>
  <si>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</si>
  <si>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</si>
  <si>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</si>
  <si>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</si>
  <si>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</si>
  <si>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</si>
  <si>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</si>
  <si>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</si>
  <si>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</si>
  <si>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</si>
  <si>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</si>
  <si>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</si>
  <si>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</si>
  <si>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</si>
  <si>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</si>
  <si>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</si>
  <si>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</si>
  <si>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</si>
  <si>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</si>
  <si>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</si>
  <si>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</si>
  <si>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</si>
  <si>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</si>
  <si>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</si>
  <si>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</si>
  <si>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</si>
  <si>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</si>
  <si>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</si>
  <si>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</si>
  <si>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</si>
  <si>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</si>
  <si>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</si>
  <si>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</si>
  <si>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</si>
  <si>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</si>
  <si>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</si>
  <si>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</si>
  <si>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</si>
  <si>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</si>
  <si>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</si>
  <si>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</si>
  <si>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</si>
  <si>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</si>
  <si>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</si>
  <si>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</si>
  <si>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</si>
  <si>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</si>
  <si>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</si>
  <si>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</si>
  <si>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</si>
  <si>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</si>
  <si>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</si>
  <si>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</si>
  <si>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</si>
  <si>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</si>
  <si>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</si>
  <si>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</si>
  <si>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</si>
  <si>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</si>
  <si>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</si>
  <si>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</si>
  <si>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</si>
  <si>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</si>
  <si>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</si>
  <si>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</si>
  <si>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</si>
  <si>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</si>
  <si>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</si>
  <si>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</si>
  <si>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</si>
  <si>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</si>
  <si>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</si>
  <si>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</si>
  <si>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</si>
  <si>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</si>
  <si>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</si>
  <si>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</si>
  <si>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</si>
  <si>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</si>
  <si>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</si>
  <si>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</si>
  <si>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</si>
  <si>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</si>
  <si>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</si>
  <si>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</si>
  <si>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</si>
  <si>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</si>
  <si>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</si>
  <si>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</si>
  <si>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</si>
  <si>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</si>
  <si>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</si>
  <si>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</si>
  <si>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</si>
  <si>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</si>
  <si>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</si>
  <si>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</si>
  <si>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</si>
  <si>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</si>
  <si>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</si>
  <si>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</si>
  <si>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</si>
  <si>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</si>
  <si>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</si>
  <si>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</si>
  <si>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</si>
  <si>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</si>
  <si>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</si>
  <si>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</si>
  <si>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</si>
  <si>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</si>
  <si>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</si>
  <si>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</si>
  <si>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</si>
  <si>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</si>
  <si>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</si>
  <si>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</si>
  <si>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</si>
  <si>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</si>
  <si>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</si>
  <si>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</si>
  <si>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</si>
  <si>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</si>
  <si>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</si>
  <si>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</si>
  <si>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</si>
  <si>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</si>
  <si>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</si>
  <si>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</si>
  <si>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</si>
  <si>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</si>
  <si>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</si>
  <si>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</si>
  <si>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</si>
  <si>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</si>
  <si>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</si>
  <si>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</si>
  <si>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</si>
  <si>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</si>
  <si>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</si>
  <si>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</si>
  <si>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</si>
  <si>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</si>
  <si>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</si>
  <si>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</si>
  <si>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</si>
  <si>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</si>
  <si>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</si>
  <si>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</si>
  <si>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</si>
  <si>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</si>
  <si>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</si>
  <si>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</si>
  <si>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</si>
  <si>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</si>
  <si>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</si>
  <si>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</si>
  <si>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</si>
  <si>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</si>
  <si>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</si>
  <si>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</si>
  <si>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</si>
  <si>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</si>
  <si>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</si>
  <si>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</si>
  <si>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</si>
  <si>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</si>
  <si>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</si>
  <si>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</si>
  <si>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</si>
  <si>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</si>
  <si>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</si>
  <si>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</si>
  <si>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</si>
  <si>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</si>
  <si>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</si>
  <si>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</si>
  <si>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</si>
  <si>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</si>
  <si>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</si>
  <si>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</si>
  <si>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</si>
  <si>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</si>
  <si>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</si>
  <si>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</si>
  <si>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</si>
  <si>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</si>
  <si>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</si>
  <si>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</si>
  <si>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</si>
  <si>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</si>
  <si>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</si>
  <si>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</si>
  <si>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</si>
  <si>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</si>
  <si>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</si>
  <si>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</si>
  <si>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</si>
  <si>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</si>
  <si>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</si>
  <si>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</si>
  <si>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</si>
  <si>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</si>
  <si>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</si>
  <si>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</si>
  <si>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</si>
  <si>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</si>
  <si>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</si>
  <si>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</si>
  <si>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</si>
  <si>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</si>
  <si>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</si>
  <si>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</si>
  <si>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</si>
  <si>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</si>
  <si>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</si>
  <si>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</si>
  <si>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</si>
  <si>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</si>
  <si>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</si>
  <si>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</si>
  <si>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</si>
  <si>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</si>
  <si>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</si>
  <si>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</si>
  <si>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</si>
  <si>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</si>
  <si>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</si>
  <si>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</si>
  <si>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</si>
  <si>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</si>
  <si>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</si>
  <si>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</si>
  <si>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</si>
  <si>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</si>
  <si>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</si>
  <si>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</si>
  <si>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</si>
  <si>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</si>
  <si>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</si>
  <si>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</si>
  <si>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</si>
  <si>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</si>
  <si>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</si>
  <si>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</si>
  <si>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</si>
  <si>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</si>
  <si>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</si>
  <si>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</si>
  <si>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</si>
  <si>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</si>
  <si>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</si>
  <si>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</si>
  <si>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</si>
  <si>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</si>
  <si>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</si>
  <si>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</si>
  <si>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</si>
  <si>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</si>
  <si>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</si>
  <si>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</si>
  <si>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</si>
  <si>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</si>
  <si>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</si>
  <si>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</si>
  <si>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</si>
  <si>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</si>
  <si>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</si>
  <si>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</si>
  <si>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</si>
  <si>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</si>
  <si>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</si>
  <si>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</si>
  <si>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</si>
  <si>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</si>
  <si>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</si>
  <si>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</si>
  <si>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</si>
  <si>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</si>
  <si>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</si>
  <si>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</si>
  <si>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</si>
  <si>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</si>
  <si>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</si>
  <si>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</si>
  <si>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</si>
  <si>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</si>
  <si>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</si>
  <si>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</si>
  <si>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</si>
  <si>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</si>
  <si>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</si>
  <si>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</si>
  <si>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</si>
  <si>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</si>
  <si>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</si>
  <si>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</si>
  <si>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</si>
  <si>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</si>
  <si>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</si>
  <si>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</si>
  <si>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</si>
  <si>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</si>
  <si>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</si>
  <si>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</si>
  <si>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</si>
  <si>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</si>
  <si>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</si>
  <si>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</si>
  <si>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</si>
  <si>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</si>
  <si>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</si>
  <si>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</si>
  <si>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</si>
  <si>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</si>
  <si>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</si>
  <si>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</si>
  <si>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</si>
  <si>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</si>
  <si>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</si>
  <si>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</si>
  <si>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</si>
  <si>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</si>
  <si>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</si>
  <si>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</si>
  <si>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</si>
  <si>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</si>
  <si>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</si>
  <si>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</si>
  <si>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</si>
  <si>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</si>
  <si>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</si>
  <si>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</si>
  <si>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</si>
  <si>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</si>
  <si>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</si>
  <si>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</si>
  <si>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</si>
  <si>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</si>
  <si>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</si>
  <si>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</si>
  <si>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</si>
  <si>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</si>
  <si>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</si>
  <si>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</si>
  <si>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</si>
  <si>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</si>
  <si>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</si>
  <si>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</si>
  <si>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</si>
  <si>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</si>
  <si>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</si>
  <si>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</si>
  <si>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</si>
  <si>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</si>
  <si>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</si>
  <si>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</si>
  <si>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</si>
  <si>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</si>
  <si>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</si>
  <si>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</si>
  <si>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</si>
  <si>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</si>
  <si>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</si>
  <si>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</si>
  <si>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</si>
  <si>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</si>
  <si>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</si>
  <si>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</si>
  <si>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</si>
  <si>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</si>
  <si>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</si>
  <si>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</si>
  <si>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</si>
  <si>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</si>
  <si>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</si>
  <si>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</si>
  <si>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</si>
  <si>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</si>
  <si>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</si>
  <si>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</si>
  <si>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</si>
  <si>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</si>
  <si>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</si>
  <si>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</si>
  <si>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</si>
  <si>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</si>
  <si>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</si>
  <si>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</si>
  <si>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</si>
  <si>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</si>
  <si>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</si>
  <si>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</si>
  <si>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</si>
  <si>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</si>
  <si>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</si>
  <si>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</si>
  <si>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</si>
  <si>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</si>
  <si>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</si>
  <si>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</si>
  <si>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</si>
  <si>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</si>
  <si>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</si>
  <si>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</si>
  <si>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</si>
  <si>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</si>
  <si>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</si>
  <si>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</si>
  <si>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</si>
  <si>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</si>
  <si>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</si>
  <si>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</si>
  <si>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</si>
  <si>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</si>
  <si>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</si>
  <si>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</si>
  <si>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</si>
  <si>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</si>
  <si>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</si>
  <si>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</si>
  <si>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</si>
  <si>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</si>
  <si>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</si>
  <si>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</si>
  <si>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</si>
  <si>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</si>
  <si>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</si>
  <si>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</si>
  <si>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</si>
  <si>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</si>
  <si>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</si>
  <si>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</si>
  <si>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</si>
  <si>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</si>
  <si>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</si>
  <si>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</si>
  <si>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</si>
  <si>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</si>
  <si>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</si>
  <si>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</si>
  <si>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</si>
  <si>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</si>
  <si>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</si>
  <si>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</si>
  <si>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</si>
  <si>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</si>
  <si>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</si>
  <si>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</si>
  <si>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</si>
  <si>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</si>
  <si>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</si>
  <si>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</si>
  <si>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</si>
  <si>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</si>
  <si>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</si>
  <si>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</si>
  <si>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</si>
  <si>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</si>
  <si>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</si>
  <si>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</si>
  <si>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</si>
  <si>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</si>
  <si>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</si>
  <si>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</si>
  <si>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</si>
  <si>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</si>
  <si>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</si>
  <si>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</si>
  <si>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</si>
  <si>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</si>
  <si>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</si>
  <si>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</si>
  <si>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</si>
  <si>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</si>
  <si>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</si>
  <si>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</si>
  <si>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</si>
  <si>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</si>
  <si>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</si>
  <si>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</si>
  <si>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</si>
  <si>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</si>
  <si>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</si>
  <si>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</si>
  <si>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</si>
  <si>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</si>
  <si>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</si>
  <si>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</si>
  <si>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</si>
  <si>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</si>
  <si>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</si>
  <si>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</si>
  <si>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</si>
  <si>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</si>
  <si>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</si>
  <si>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</si>
  <si>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</si>
  <si>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</si>
  <si>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</si>
  <si>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</si>
  <si>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</si>
  <si>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</si>
  <si>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</si>
  <si>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</si>
  <si>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</si>
  <si>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</si>
  <si>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</si>
  <si>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</si>
  <si>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</si>
  <si>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</si>
  <si>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</si>
  <si>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</si>
  <si>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</si>
  <si>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</si>
  <si>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</si>
  <si>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</si>
  <si>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</si>
  <si>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</si>
  <si>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</si>
  <si>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</si>
  <si>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</si>
  <si>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</si>
  <si>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</si>
  <si>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</si>
  <si>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</si>
  <si>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</si>
  <si>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</si>
  <si>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</si>
  <si>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</si>
  <si>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</si>
  <si>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</si>
  <si>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</si>
  <si>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</si>
  <si>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</si>
  <si>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</si>
  <si>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</si>
  <si>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</si>
  <si>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</si>
  <si>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</si>
  <si>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</si>
  <si>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</si>
  <si>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</si>
  <si>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</si>
  <si>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</si>
  <si>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</si>
  <si>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</si>
  <si>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</si>
  <si>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</si>
  <si>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</si>
  <si>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</si>
  <si>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</si>
  <si>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</si>
  <si>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</si>
  <si>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</si>
  <si>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</si>
  <si>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</si>
  <si>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</si>
  <si>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</si>
  <si>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</si>
  <si>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</si>
  <si>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</si>
  <si>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</si>
  <si>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</si>
  <si>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</si>
  <si>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</si>
  <si>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</si>
  <si>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</si>
  <si>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</si>
  <si>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</si>
  <si>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</si>
  <si>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</si>
  <si>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</si>
  <si>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</si>
  <si>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</si>
  <si>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</si>
  <si>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</si>
  <si>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</si>
  <si>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</si>
  <si>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</si>
  <si>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</si>
  <si>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</si>
  <si>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</si>
  <si>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</si>
  <si>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</si>
  <si>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</si>
  <si>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</si>
  <si>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</si>
  <si>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</si>
  <si>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</si>
  <si>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</si>
  <si>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</si>
  <si>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</si>
  <si>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</si>
  <si>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</si>
  <si>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</si>
  <si>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</si>
  <si>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</si>
  <si>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</si>
  <si>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</si>
  <si>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</si>
  <si>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</si>
  <si>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</si>
  <si>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</si>
  <si>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</si>
  <si>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</si>
  <si>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</si>
  <si>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</si>
  <si>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</si>
  <si>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</si>
  <si>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</si>
  <si>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</si>
  <si>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</si>
  <si>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</si>
  <si>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</si>
  <si>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</si>
  <si>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</si>
  <si>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</si>
  <si>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</si>
  <si>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</si>
  <si>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</si>
  <si>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</si>
  <si>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</si>
  <si>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</si>
  <si>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</si>
  <si>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</si>
  <si>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</si>
  <si>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</si>
  <si>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</si>
  <si>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</si>
  <si>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</si>
  <si>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</si>
  <si>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</si>
  <si>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</si>
  <si>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</si>
  <si>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</si>
  <si>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</si>
  <si>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</si>
  <si>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</si>
  <si>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</si>
  <si>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</si>
  <si>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</si>
  <si>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</si>
  <si>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</si>
  <si>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</si>
  <si>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</si>
  <si>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</si>
  <si>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</si>
  <si>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</si>
  <si>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</si>
  <si>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</si>
  <si>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</si>
  <si>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</si>
  <si>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</si>
  <si>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</si>
  <si>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</si>
  <si>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</si>
  <si>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</si>
  <si>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</si>
  <si>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</si>
  <si>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</si>
  <si>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</si>
  <si>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</si>
  <si>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</si>
  <si>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</si>
  <si>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</si>
  <si>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</si>
  <si>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</si>
  <si>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</si>
  <si>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</si>
  <si>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</si>
  <si>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</si>
  <si>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</si>
  <si>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</si>
  <si>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</si>
  <si>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</si>
  <si>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</si>
  <si>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</si>
  <si>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</si>
  <si>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</si>
  <si>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</si>
  <si>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</si>
  <si>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</si>
  <si>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</si>
  <si>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</si>
  <si>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</si>
  <si>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</si>
  <si>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</si>
  <si>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</si>
  <si>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</si>
  <si>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</si>
  <si>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</si>
  <si>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</si>
  <si>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</si>
  <si>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</si>
  <si>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</si>
  <si>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</si>
  <si>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</si>
  <si>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</si>
  <si>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</si>
  <si>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</si>
  <si>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</si>
  <si>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</si>
  <si>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</si>
  <si>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</si>
  <si>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</si>
  <si>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</si>
  <si>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</si>
  <si>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</si>
  <si>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</si>
  <si>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</si>
  <si>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</si>
  <si>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</si>
  <si>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</si>
  <si>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</si>
  <si>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</si>
  <si>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</si>
  <si>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</si>
  <si>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</si>
  <si>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</si>
  <si>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</si>
  <si>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</si>
  <si>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</si>
  <si>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</si>
  <si>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</si>
  <si>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</si>
  <si>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</si>
  <si>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</si>
  <si>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</si>
  <si>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</si>
  <si>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</si>
  <si>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</si>
  <si>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</si>
  <si>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</si>
  <si>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</si>
  <si>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</si>
  <si>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</si>
  <si>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</si>
  <si>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</si>
  <si>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</si>
  <si>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</si>
  <si>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</si>
  <si>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</si>
  <si>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</si>
  <si>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</si>
  <si>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</si>
  <si>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</si>
  <si>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</si>
  <si>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</si>
  <si>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</si>
  <si>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</si>
  <si>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</si>
  <si>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</si>
  <si>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</si>
  <si>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</si>
  <si>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</si>
  <si>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</si>
  <si>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</si>
  <si>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</si>
  <si>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</si>
  <si>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</si>
  <si>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</si>
  <si>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</si>
  <si>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</si>
  <si>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</si>
  <si>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</si>
  <si>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</si>
  <si>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</si>
  <si>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</si>
  <si>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</si>
  <si>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</si>
  <si>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</si>
  <si>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</si>
  <si>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</si>
  <si>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</si>
  <si>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</si>
  <si>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</si>
  <si>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</si>
  <si>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</si>
  <si>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</si>
  <si>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</si>
  <si>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</si>
  <si>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</si>
  <si>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</si>
  <si>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</si>
  <si>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</si>
  <si>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</si>
  <si>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</si>
  <si>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</si>
  <si>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</si>
  <si>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</si>
  <si>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</si>
  <si>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</si>
  <si>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</si>
  <si>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</si>
  <si>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</si>
  <si>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</si>
  <si>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</si>
  <si>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</si>
  <si>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</si>
  <si>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</si>
  <si>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</si>
  <si>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</si>
  <si>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</si>
  <si>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</si>
  <si>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</si>
  <si>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</si>
  <si>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</si>
  <si>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</si>
  <si>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</si>
  <si>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</si>
  <si>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</si>
  <si>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</si>
  <si>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</si>
  <si>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</si>
  <si>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</si>
  <si>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</si>
  <si>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</si>
  <si>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</si>
  <si>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</si>
  <si>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</si>
  <si>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</si>
  <si>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</si>
  <si>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</si>
  <si>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</si>
  <si>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</si>
  <si>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</si>
  <si>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</si>
  <si>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</si>
  <si>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</si>
  <si>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</si>
  <si>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</si>
  <si>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</si>
  <si>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</si>
  <si>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</si>
  <si>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</si>
  <si>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</si>
  <si>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</si>
  <si>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</si>
  <si>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</si>
  <si>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</si>
  <si>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</si>
  <si>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</si>
  <si>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</si>
  <si>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</si>
  <si>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</si>
  <si>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</si>
  <si>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</si>
  <si>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</si>
  <si>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</si>
  <si>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</si>
  <si>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</si>
  <si>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</si>
  <si>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</si>
  <si>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</si>
  <si>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</si>
  <si>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</si>
  <si>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</si>
  <si>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</si>
  <si>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</si>
  <si>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</si>
  <si>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</si>
  <si>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</si>
  <si>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</si>
  <si>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</si>
  <si>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</si>
  <si>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</si>
  <si>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</si>
  <si>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</si>
  <si>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</si>
  <si>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</si>
  <si>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</si>
  <si>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</si>
  <si>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</si>
  <si>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</si>
  <si>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</si>
  <si>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</si>
  <si>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</si>
  <si>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</si>
  <si>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</si>
  <si>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</si>
  <si>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</si>
  <si>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</si>
  <si>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</si>
  <si>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</si>
  <si>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</si>
  <si>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</si>
  <si>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</si>
  <si>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</si>
  <si>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</si>
  <si>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</si>
  <si>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</si>
  <si>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</si>
  <si>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</si>
  <si>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</si>
  <si>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</si>
  <si>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</si>
  <si>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</si>
  <si>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</si>
  <si>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</si>
  <si>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</si>
  <si>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</si>
  <si>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</si>
  <si>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</si>
  <si>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</si>
  <si>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</si>
  <si>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</si>
  <si>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</si>
  <si>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</si>
  <si>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</si>
  <si>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</si>
  <si>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</si>
  <si>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</si>
  <si>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</si>
  <si>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</si>
  <si>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</si>
  <si>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</si>
  <si>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</si>
  <si>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</si>
  <si>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</si>
  <si>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</si>
  <si>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</si>
  <si>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</si>
  <si>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</si>
  <si>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</si>
  <si>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</si>
  <si>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</si>
  <si>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</si>
  <si>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</si>
  <si>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</si>
  <si>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</si>
  <si>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</si>
  <si>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</si>
  <si>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</si>
  <si>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</si>
  <si>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</si>
  <si>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</si>
  <si>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</si>
  <si>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</si>
  <si>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</si>
  <si>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</si>
  <si>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</si>
  <si>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</si>
  <si>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</si>
  <si>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</si>
  <si>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</si>
  <si>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</si>
  <si>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</si>
  <si>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</si>
  <si>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</si>
  <si>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</si>
  <si>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</si>
  <si>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</si>
  <si>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</si>
  <si>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</si>
  <si>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</si>
  <si>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</si>
  <si>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</si>
  <si>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</si>
  <si>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</si>
  <si>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</si>
  <si>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</si>
  <si>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</si>
  <si>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</si>
  <si>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</si>
  <si>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</si>
  <si>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</si>
  <si>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</si>
  <si>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</si>
  <si>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</si>
  <si>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</si>
  <si>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</si>
  <si>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</si>
  <si>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</si>
  <si>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</si>
  <si>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</si>
  <si>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</si>
  <si>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</si>
  <si>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</si>
  <si>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</si>
  <si>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</si>
  <si>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</si>
  <si>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</si>
  <si>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</si>
  <si>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</si>
  <si>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</si>
  <si>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</si>
  <si>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</si>
  <si>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</si>
  <si>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</si>
  <si>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</si>
  <si>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</si>
  <si>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</si>
  <si>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</si>
  <si>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</si>
  <si>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</si>
  <si>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</si>
  <si>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</si>
  <si>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</si>
  <si>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</si>
  <si>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</si>
  <si>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</si>
  <si>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</si>
  <si>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</si>
  <si>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</si>
  <si>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</si>
  <si>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</si>
  <si>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</si>
  <si>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</si>
  <si>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</si>
  <si>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</si>
  <si>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</si>
  <si>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</si>
  <si>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</si>
  <si>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</si>
  <si>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</si>
  <si>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</si>
  <si>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</si>
  <si>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</si>
  <si>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</si>
  <si>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</si>
  <si>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</si>
  <si>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</si>
  <si>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</si>
  <si>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</si>
  <si>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</si>
  <si>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</si>
  <si>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</si>
  <si>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</si>
  <si>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</si>
  <si>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</si>
  <si>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</si>
  <si>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</si>
  <si>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</si>
  <si>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</si>
  <si>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</si>
  <si>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</si>
  <si>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</si>
  <si>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</si>
  <si>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</si>
  <si>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</si>
  <si>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</si>
  <si>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</si>
  <si>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</si>
  <si>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</si>
  <si>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</si>
  <si>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</si>
  <si>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</si>
  <si>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</si>
  <si>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</si>
  <si>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</si>
  <si>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</si>
  <si>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</si>
  <si>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</si>
  <si>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</si>
  <si>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</si>
  <si>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</si>
  <si>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</si>
  <si>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</si>
  <si>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</si>
  <si>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</si>
  <si>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</si>
  <si>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</si>
  <si>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</si>
  <si>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</si>
  <si>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</si>
  <si>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</si>
  <si>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</si>
  <si>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</si>
  <si>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</si>
  <si>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</si>
  <si>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</si>
  <si>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</si>
  <si>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</si>
  <si>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</si>
  <si>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</si>
  <si>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</si>
  <si>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</si>
  <si>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</si>
  <si>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</si>
  <si>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</si>
  <si>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</si>
  <si>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</si>
  <si>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</si>
  <si>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</si>
  <si>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</si>
  <si>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</si>
  <si>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</si>
  <si>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</si>
  <si>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</si>
  <si>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</si>
  <si>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</si>
  <si>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</si>
  <si>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</si>
  <si>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</si>
  <si>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</si>
  <si>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</si>
  <si>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</si>
  <si>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</si>
  <si>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</si>
  <si>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</si>
  <si>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</si>
  <si>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</si>
  <si>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</si>
  <si>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</si>
  <si>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</si>
  <si>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</si>
  <si>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</si>
  <si>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</si>
  <si>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</si>
  <si>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</si>
  <si>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</si>
  <si>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</si>
  <si>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</si>
  <si>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</si>
  <si>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</si>
  <si>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</si>
  <si>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</si>
  <si>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</si>
  <si>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</si>
  <si>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</si>
  <si>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</si>
  <si>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</si>
  <si>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</si>
  <si>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</si>
  <si>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</si>
  <si>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</si>
  <si>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</si>
  <si>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</si>
  <si>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</si>
  <si>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</si>
  <si>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</si>
  <si>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</si>
  <si>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</si>
  <si>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</si>
  <si>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</si>
  <si>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</si>
  <si>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</si>
  <si>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</si>
  <si>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</si>
  <si>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</si>
  <si>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</si>
  <si>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</si>
  <si>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</si>
  <si>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</si>
  <si>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</si>
  <si>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</si>
  <si>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</si>
  <si>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</si>
  <si>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</si>
  <si>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</si>
  <si>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</si>
  <si>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</si>
  <si>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</si>
  <si>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</si>
  <si>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</si>
  <si>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</si>
  <si>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</si>
  <si>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</si>
  <si>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</si>
  <si>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</si>
  <si>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</si>
  <si>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</si>
  <si>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</si>
  <si>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</si>
  <si>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</si>
  <si>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</si>
  <si>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</si>
  <si>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</si>
  <si>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</si>
  <si>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</si>
  <si>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</si>
  <si>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</si>
  <si>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</si>
  <si>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</si>
  <si>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</si>
  <si>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</si>
  <si>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</si>
  <si>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</si>
  <si>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</si>
  <si>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</si>
  <si>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</si>
  <si>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</si>
  <si>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</si>
  <si>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</si>
  <si>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</si>
  <si>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</si>
  <si>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</si>
  <si>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</si>
  <si>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</si>
  <si>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</si>
  <si>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</si>
  <si>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</si>
  <si>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</si>
  <si>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</si>
  <si>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</si>
  <si>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</si>
  <si>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</si>
  <si>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</si>
  <si>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</si>
  <si>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</si>
  <si>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</si>
  <si>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</si>
  <si>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</si>
  <si>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</si>
  <si>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</si>
  <si>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</si>
  <si>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</si>
  <si>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</si>
  <si>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</si>
  <si>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</si>
  <si>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</si>
  <si>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</si>
  <si>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</si>
  <si>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</si>
  <si>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</si>
  <si>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</si>
  <si>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</si>
  <si>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</si>
  <si>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</si>
  <si>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</si>
  <si>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</si>
  <si>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</si>
  <si>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</si>
  <si>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</si>
  <si>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</si>
  <si>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</si>
  <si>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</si>
  <si>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</si>
  <si>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</si>
  <si>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</si>
  <si>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</si>
  <si>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</si>
  <si>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</si>
  <si>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</si>
  <si>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</si>
  <si>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</si>
  <si>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</si>
  <si>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</si>
  <si>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</si>
  <si>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</si>
  <si>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</si>
  <si>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</si>
  <si>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</si>
  <si>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</si>
  <si>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</si>
  <si>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</si>
  <si>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</si>
  <si>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</si>
  <si>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</si>
  <si>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</si>
  <si>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</si>
  <si>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</si>
  <si>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</si>
  <si>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</si>
  <si>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</si>
  <si>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</si>
  <si>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</si>
  <si>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</si>
  <si>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</si>
  <si>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</si>
  <si>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</si>
  <si>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</si>
  <si>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</si>
  <si>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</si>
  <si>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</si>
  <si>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</si>
  <si>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</si>
  <si>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</si>
  <si>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</si>
  <si>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</si>
  <si>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</si>
  <si>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</si>
  <si>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</si>
  <si>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</si>
  <si>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</si>
  <si>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</si>
  <si>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</si>
  <si>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</si>
  <si>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</si>
  <si>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</si>
  <si>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</si>
  <si>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</si>
  <si>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</si>
  <si>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</si>
  <si>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</si>
  <si>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</si>
  <si>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</si>
  <si>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</si>
  <si>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</si>
  <si>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</si>
  <si>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</si>
  <si>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</si>
  <si>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</si>
  <si>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</si>
  <si>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</si>
  <si>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</si>
  <si>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</si>
  <si>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</si>
  <si>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</si>
  <si>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</si>
  <si>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</si>
  <si>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</si>
  <si>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</si>
  <si>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</si>
  <si>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</si>
  <si>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</si>
  <si>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</si>
  <si>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</si>
  <si>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</si>
  <si>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</si>
  <si>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</si>
  <si>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</si>
  <si>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</si>
  <si>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</si>
  <si>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</si>
  <si>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</si>
  <si>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</si>
  <si>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</si>
  <si>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</si>
  <si>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</si>
  <si>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</si>
  <si>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</si>
  <si>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</si>
  <si>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</si>
  <si>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</si>
  <si>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</si>
  <si>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</si>
  <si>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</si>
  <si>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</si>
  <si>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</si>
  <si>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</si>
  <si>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</si>
  <si>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</si>
  <si>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</si>
  <si>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</si>
  <si>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</si>
  <si>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</si>
  <si>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</si>
  <si>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</si>
  <si>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</si>
  <si>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</si>
  <si>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</si>
  <si>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</si>
  <si>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</si>
  <si>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</si>
  <si>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</si>
  <si>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</si>
  <si>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</si>
  <si>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</si>
  <si>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</si>
  <si>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</si>
  <si>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</si>
  <si>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</si>
  <si>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</si>
  <si>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</si>
  <si>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</si>
  <si>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</si>
  <si>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</si>
  <si>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</si>
  <si>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</si>
  <si>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</si>
  <si>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</si>
  <si>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</si>
  <si>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</si>
  <si>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</si>
  <si>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</si>
  <si>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</si>
  <si>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</si>
  <si>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</si>
  <si>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</si>
  <si>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</si>
  <si>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</si>
  <si>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</si>
  <si>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</si>
  <si>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</si>
  <si>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</si>
  <si>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</si>
  <si>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</si>
  <si>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</si>
  <si>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</si>
  <si>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</si>
  <si>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</si>
  <si>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</si>
  <si>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</si>
  <si>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</si>
  <si>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</si>
  <si>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</si>
  <si>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</si>
  <si>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</si>
  <si>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</si>
  <si>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</si>
  <si>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</si>
  <si>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</si>
  <si>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</si>
  <si>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</si>
  <si>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</si>
  <si>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</si>
  <si>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</si>
  <si>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</si>
  <si>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</si>
  <si>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</si>
  <si>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</si>
  <si>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</si>
  <si>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</si>
  <si>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</si>
  <si>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</si>
  <si>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</si>
  <si>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</si>
  <si>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</si>
  <si>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</si>
  <si>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</si>
  <si>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</si>
  <si>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</si>
  <si>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</si>
  <si>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</si>
  <si>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</si>
  <si>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</si>
  <si>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</si>
  <si>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</si>
  <si>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</si>
  <si>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</si>
  <si>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</si>
  <si>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</si>
  <si>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</si>
  <si>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</si>
  <si>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</si>
  <si>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</si>
  <si>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</si>
  <si>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</si>
  <si>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</si>
  <si>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</si>
  <si>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</si>
  <si>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</si>
  <si>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</si>
  <si>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</si>
  <si>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</si>
  <si>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</si>
  <si>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</si>
  <si>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</si>
  <si>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</si>
  <si>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</si>
  <si>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</si>
  <si>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</si>
  <si>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</si>
  <si>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</si>
  <si>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</si>
  <si>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</si>
  <si>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</si>
  <si>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</si>
  <si>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</si>
  <si>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</si>
  <si>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</si>
  <si>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</si>
  <si>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</si>
  <si>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</si>
  <si>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</si>
  <si>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</si>
  <si>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</si>
  <si>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</si>
  <si>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</si>
  <si>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</si>
  <si>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</si>
  <si>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</si>
  <si>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</si>
  <si>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</si>
  <si>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</si>
  <si>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</si>
  <si>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</si>
  <si>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</si>
  <si>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</si>
  <si>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</si>
  <si>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</si>
  <si>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</si>
  <si>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</si>
  <si>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</si>
  <si>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</si>
  <si>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</si>
  <si>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</si>
  <si>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</si>
  <si>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</si>
  <si>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</si>
  <si>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</si>
  <si>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</si>
  <si>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</si>
  <si>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</si>
  <si>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</si>
  <si>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</si>
  <si>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</si>
  <si>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</si>
  <si>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</si>
  <si>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</si>
  <si>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</si>
  <si>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</si>
  <si>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</si>
  <si>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</si>
  <si>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</si>
  <si>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</si>
  <si>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</si>
  <si>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</si>
  <si>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</si>
  <si>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</si>
  <si>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</si>
  <si>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</si>
  <si>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</si>
  <si>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</si>
  <si>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</si>
  <si>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</si>
  <si>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</si>
  <si>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</si>
  <si>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</si>
  <si>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</si>
  <si>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</si>
  <si>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</si>
  <si>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</si>
  <si>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</si>
  <si>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</si>
  <si>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</si>
  <si>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</si>
  <si>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</si>
  <si>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</si>
  <si>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</si>
  <si>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</si>
  <si>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</si>
  <si>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</si>
  <si>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</si>
  <si>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</si>
  <si>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</si>
  <si>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</si>
  <si>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</si>
  <si>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</si>
  <si>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</si>
  <si>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</si>
  <si>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</si>
  <si>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</si>
  <si>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</si>
  <si>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</si>
  <si>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</si>
  <si>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</si>
  <si>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</si>
  <si>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</si>
  <si>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</si>
  <si>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</si>
  <si>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</si>
  <si>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</si>
  <si>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</si>
  <si>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</si>
  <si>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</si>
  <si>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</si>
  <si>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</si>
  <si>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</si>
  <si>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</si>
  <si>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</si>
  <si>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</si>
  <si>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</si>
  <si>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</si>
  <si>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</si>
  <si>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</si>
  <si>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</si>
  <si>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</si>
  <si>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</si>
  <si>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</si>
  <si>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</si>
  <si>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</si>
  <si>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</si>
  <si>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</si>
  <si>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</si>
  <si>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</si>
  <si>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</si>
  <si>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</si>
  <si>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</si>
  <si>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</si>
  <si>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</si>
  <si>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</si>
  <si>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</si>
  <si>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</si>
  <si>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</si>
  <si>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</si>
  <si>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</si>
  <si>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</si>
  <si>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</si>
  <si>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</si>
  <si>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</si>
  <si>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</si>
  <si>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</si>
  <si>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</si>
  <si>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</si>
  <si>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</si>
  <si>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</si>
  <si>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</si>
  <si>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</si>
  <si>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</si>
  <si>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</si>
  <si>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</si>
  <si>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</si>
  <si>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</si>
  <si>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</si>
  <si>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</si>
  <si>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</si>
  <si>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</si>
  <si>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</si>
  <si>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</si>
  <si>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</si>
  <si>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</si>
  <si>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</si>
  <si>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</si>
  <si>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</si>
  <si>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</si>
  <si>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</si>
  <si>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</si>
  <si>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</si>
  <si>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</si>
  <si>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</si>
  <si>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</si>
  <si>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</si>
  <si>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</si>
  <si>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</si>
  <si>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</si>
  <si>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</si>
  <si>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</si>
  <si>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</si>
  <si>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</si>
  <si>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</si>
  <si>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</si>
  <si>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</si>
  <si>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</si>
  <si>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</si>
  <si>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</si>
  <si>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</si>
  <si>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</si>
  <si>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</si>
  <si>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</si>
  <si>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</si>
  <si>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</si>
  <si>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</si>
  <si>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</si>
  <si>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</si>
  <si>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</si>
  <si>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</si>
  <si>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</si>
  <si>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</si>
  <si>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</si>
  <si>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</si>
  <si>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</si>
  <si>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</si>
  <si>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</si>
  <si>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</si>
  <si>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</si>
  <si>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</si>
  <si>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</si>
  <si>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</si>
  <si>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</si>
  <si>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</si>
  <si>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</si>
  <si>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</si>
  <si>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</si>
  <si>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</si>
  <si>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</si>
  <si>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</si>
  <si>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</si>
  <si>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</si>
  <si>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</si>
  <si>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</si>
  <si>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</si>
  <si>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</si>
  <si>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</si>
  <si>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</si>
  <si>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</si>
  <si>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</si>
  <si>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</si>
  <si>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</si>
  <si>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</si>
  <si>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</si>
  <si>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</si>
  <si>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</si>
  <si>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</si>
  <si>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</si>
  <si>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</si>
  <si>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</si>
  <si>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</si>
  <si>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</si>
  <si>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</si>
  <si>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</si>
  <si>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</si>
  <si>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</si>
  <si>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</si>
  <si>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</si>
  <si>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</si>
  <si>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</si>
  <si>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</si>
  <si>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</si>
  <si>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</si>
  <si>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</si>
  <si>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</si>
  <si>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</si>
  <si>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</si>
  <si>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</si>
  <si>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</si>
  <si>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</si>
  <si>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</si>
  <si>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</si>
  <si>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</si>
  <si>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</si>
  <si>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</si>
  <si>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</si>
  <si>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</si>
  <si>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</si>
  <si>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</si>
  <si>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</si>
  <si>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</si>
  <si>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</si>
  <si>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</si>
  <si>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</si>
  <si>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</si>
  <si>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</si>
  <si>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</si>
  <si>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</si>
  <si>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</si>
  <si>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</si>
  <si>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</si>
  <si>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</si>
  <si>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</si>
  <si>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</si>
  <si>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</si>
  <si>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</si>
  <si>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</si>
  <si>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</si>
  <si>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</si>
  <si>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</si>
  <si>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</si>
  <si>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</si>
  <si>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</si>
  <si>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</si>
  <si>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</si>
  <si>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</si>
  <si>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</si>
  <si>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</si>
  <si>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</si>
  <si>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</si>
  <si>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</si>
  <si>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</si>
  <si>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</si>
  <si>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</si>
  <si>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</si>
  <si>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</si>
  <si>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</si>
  <si>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</si>
  <si>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</si>
  <si>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</si>
  <si>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</si>
  <si>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</si>
  <si>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</si>
  <si>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</si>
  <si>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</si>
  <si>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</si>
  <si>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</si>
  <si>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</si>
  <si>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</si>
  <si>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</si>
  <si>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</si>
  <si>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</si>
  <si>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</si>
  <si>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</si>
  <si>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</si>
  <si>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</si>
  <si>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</si>
  <si>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</si>
  <si>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</si>
  <si>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</si>
  <si>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</si>
  <si>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</si>
  <si>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</si>
  <si>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</si>
  <si>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</si>
  <si>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</si>
  <si>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</si>
  <si>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</si>
  <si>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</si>
  <si>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</si>
  <si>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</si>
  <si>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</si>
  <si>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</si>
  <si>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</si>
  <si>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</si>
  <si>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</si>
  <si>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</si>
  <si>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</si>
  <si>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</si>
  <si>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</si>
  <si>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</si>
  <si>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</si>
  <si>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</si>
  <si>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</si>
  <si>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</si>
  <si>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</si>
  <si>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</si>
  <si>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</si>
  <si>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</si>
  <si>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</si>
  <si>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</si>
  <si>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</si>
  <si>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</si>
  <si>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</si>
  <si>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</si>
  <si>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</si>
  <si>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</si>
  <si>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</si>
  <si>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</si>
  <si>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</si>
  <si>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</si>
  <si>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</si>
  <si>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</si>
  <si>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</si>
  <si>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</si>
  <si>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</si>
  <si>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</si>
  <si>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</si>
  <si>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</si>
  <si>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</si>
  <si>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</si>
  <si>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</si>
  <si>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</si>
  <si>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</si>
  <si>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</si>
  <si>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</si>
  <si>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</si>
  <si>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</si>
  <si>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</si>
  <si>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</si>
  <si>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</si>
  <si>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</si>
  <si>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</si>
  <si>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</si>
  <si>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</si>
  <si>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</si>
  <si>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</si>
  <si>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</si>
  <si>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</si>
  <si>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</si>
  <si>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</si>
  <si>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</si>
  <si>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</si>
  <si>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</si>
  <si>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</si>
  <si>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</si>
  <si>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</si>
  <si>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</si>
  <si>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</si>
  <si>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</si>
  <si>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</si>
  <si>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</si>
  <si>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</si>
  <si>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</si>
  <si>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</si>
  <si>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</si>
  <si>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</si>
  <si>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</si>
  <si>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</si>
  <si>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</si>
  <si>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</si>
  <si>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</si>
  <si>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</si>
  <si>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</si>
  <si>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</si>
  <si>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</si>
  <si>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</si>
  <si>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</si>
  <si>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</si>
  <si>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</si>
  <si>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</si>
  <si>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</si>
  <si>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</si>
  <si>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</si>
  <si>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</si>
  <si>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</si>
  <si>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</si>
  <si>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</si>
  <si>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</si>
  <si>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</si>
  <si>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</si>
  <si>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</si>
  <si>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</si>
  <si>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</si>
  <si>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</si>
  <si>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</si>
  <si>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</si>
  <si>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</si>
  <si>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</si>
  <si>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</si>
  <si>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</si>
  <si>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</si>
  <si>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</si>
  <si>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</si>
  <si>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</si>
  <si>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</si>
  <si>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</si>
  <si>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</si>
  <si>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</si>
  <si>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</si>
  <si>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</si>
  <si>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</si>
  <si>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</si>
  <si>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</si>
  <si>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</si>
  <si>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</si>
  <si>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</si>
  <si>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</si>
  <si>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</si>
  <si>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</si>
  <si>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</si>
  <si>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</si>
  <si>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</si>
  <si>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</si>
  <si>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</si>
  <si>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</si>
  <si>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</si>
  <si>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</si>
  <si>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</si>
  <si>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</si>
  <si>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</si>
  <si>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</si>
  <si>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</si>
  <si>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</si>
  <si>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</si>
  <si>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</si>
  <si>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</si>
  <si>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</si>
  <si>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</si>
  <si>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</si>
  <si>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</si>
  <si>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</si>
  <si>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</si>
  <si>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</si>
  <si>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</si>
  <si>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</si>
  <si>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</si>
  <si>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</si>
  <si>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</si>
  <si>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</si>
  <si>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</si>
  <si>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</si>
  <si>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</si>
  <si>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</si>
  <si>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</si>
  <si>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</si>
  <si>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</si>
  <si>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</si>
  <si>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</si>
  <si>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</si>
  <si>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</si>
  <si>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</si>
  <si>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</si>
  <si>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</si>
  <si>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</si>
  <si>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</si>
  <si>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</si>
  <si>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</si>
  <si>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</si>
  <si>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</si>
  <si>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</si>
  <si>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</si>
  <si>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</si>
  <si>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</si>
  <si>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</si>
  <si>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</si>
  <si>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</si>
  <si>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</si>
  <si>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</si>
  <si>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</si>
  <si>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</si>
  <si>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</si>
  <si>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</si>
  <si>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</si>
  <si>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</si>
  <si>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</si>
  <si>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</si>
  <si>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</si>
  <si>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</si>
  <si>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</si>
  <si>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</si>
  <si>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</si>
  <si>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</si>
  <si>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</si>
  <si>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</si>
  <si>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</si>
  <si>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</si>
  <si>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</si>
  <si>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</si>
  <si>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</si>
  <si>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</si>
  <si>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</si>
  <si>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</si>
  <si>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</si>
  <si>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</si>
  <si>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</si>
  <si>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</si>
  <si>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</si>
  <si>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</si>
  <si>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</si>
  <si>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</si>
  <si>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</si>
  <si>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</si>
  <si>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</si>
  <si>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</si>
  <si>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</si>
  <si>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</si>
  <si>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</si>
  <si>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</si>
  <si>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</si>
  <si>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</si>
  <si>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</si>
  <si>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</si>
  <si>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</si>
  <si>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</si>
  <si>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</si>
  <si>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</si>
  <si>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</si>
  <si>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</si>
  <si>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</si>
  <si>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</si>
  <si>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</si>
  <si>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</si>
  <si>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</si>
  <si>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</si>
  <si>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</si>
  <si>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</si>
  <si>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</si>
  <si>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</si>
  <si>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</si>
  <si>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</si>
  <si>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</si>
  <si>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</si>
  <si>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</si>
  <si>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</si>
  <si>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</si>
  <si>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</si>
  <si>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</si>
  <si>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</si>
  <si>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</si>
  <si>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</si>
  <si>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</si>
  <si>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</si>
  <si>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</si>
  <si>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</si>
  <si>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</si>
  <si>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</si>
  <si>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</si>
  <si>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</si>
  <si>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</si>
  <si>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</si>
  <si>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</si>
  <si>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</si>
  <si>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</si>
  <si>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</si>
  <si>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</si>
  <si>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</si>
  <si>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</si>
  <si>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</si>
  <si>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</si>
  <si>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</si>
  <si>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</si>
  <si>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</si>
  <si>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</si>
  <si>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</si>
  <si>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</si>
  <si>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</si>
  <si>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</si>
  <si>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</si>
  <si>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</si>
  <si>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</si>
  <si>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</si>
  <si>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</si>
  <si>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</si>
  <si>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</si>
  <si>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</si>
  <si>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</si>
  <si>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</si>
  <si>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</si>
  <si>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</si>
  <si>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</si>
  <si>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</si>
  <si>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</si>
  <si>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</si>
  <si>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</si>
  <si>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</si>
  <si>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</si>
  <si>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</si>
  <si>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</si>
  <si>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</si>
  <si>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</si>
  <si>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</si>
  <si>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</si>
  <si>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</si>
  <si>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</si>
  <si>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</si>
  <si>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</si>
  <si>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</si>
  <si>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</si>
  <si>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</si>
  <si>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</si>
  <si>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</si>
  <si>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</si>
  <si>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</si>
  <si>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</si>
  <si>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</si>
  <si>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</si>
  <si>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</si>
  <si>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</si>
  <si>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</si>
  <si>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</si>
  <si>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</si>
  <si>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</si>
  <si>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</si>
  <si>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</si>
  <si>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</si>
  <si>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</si>
  <si>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</si>
  <si>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</si>
  <si>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</si>
  <si>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</si>
  <si>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</si>
  <si>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</si>
  <si>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</si>
  <si>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</si>
  <si>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</si>
  <si>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</si>
  <si>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</si>
  <si>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</si>
  <si>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</si>
  <si>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</si>
  <si>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</si>
  <si>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</si>
  <si>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</si>
  <si>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</si>
  <si>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</si>
  <si>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</si>
  <si>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</si>
  <si>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</si>
  <si>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</si>
  <si>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</si>
  <si>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</si>
  <si>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</si>
  <si>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</si>
  <si>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</si>
  <si>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</si>
  <si>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</si>
  <si>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</si>
  <si>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</si>
  <si>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</si>
  <si>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</si>
  <si>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</si>
  <si>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</si>
  <si>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</si>
  <si>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</si>
  <si>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</si>
  <si>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</si>
  <si>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</si>
  <si>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</si>
  <si>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</si>
  <si>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</si>
  <si>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</si>
  <si>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</si>
  <si>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</si>
  <si>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</si>
  <si>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</si>
  <si>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</si>
  <si>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</si>
  <si>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</si>
  <si>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</si>
  <si>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</si>
  <si>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</si>
  <si>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</si>
  <si>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</si>
  <si>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</si>
  <si>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</si>
  <si>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</si>
  <si>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</si>
  <si>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</si>
  <si>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</si>
  <si>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</si>
  <si>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</si>
  <si>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</si>
  <si>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</si>
  <si>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</si>
  <si>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</si>
  <si>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</si>
  <si>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</si>
  <si>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</si>
  <si>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</si>
  <si>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</si>
  <si>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</si>
  <si>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</si>
  <si>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</si>
  <si>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PCM-20251114-00000270</t>
  </si>
  <si>
    <t xml:space="preserve">flapping ,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</si>
  <si>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</si>
  <si>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</si>
  <si>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</si>
  <si>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</si>
  <si>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</si>
  <si>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</si>
  <si>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</si>
  <si>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</si>
  <si>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</si>
  <si>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</si>
  <si>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</si>
  <si>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</si>
  <si>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</si>
  <si>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</si>
  <si>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</si>
  <si>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</si>
  <si>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</si>
  <si>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</si>
  <si>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</si>
  <si>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</si>
  <si>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</si>
  <si>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</si>
  <si>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</si>
  <si>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</si>
  <si>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</si>
  <si>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</si>
  <si>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</si>
  <si>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</si>
  <si>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</si>
  <si>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</si>
  <si>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</si>
  <si>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</si>
  <si>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</si>
  <si>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</si>
  <si>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</si>
  <si>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</si>
  <si>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</si>
  <si>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</si>
  <si>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</si>
  <si>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</si>
  <si>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</si>
  <si>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</si>
  <si>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</si>
  <si>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</si>
  <si>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</si>
  <si>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</si>
  <si>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</si>
  <si>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</si>
  <si>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</si>
  <si>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</si>
  <si>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</si>
  <si>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</si>
  <si>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</si>
  <si>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</si>
  <si>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</si>
  <si>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</si>
  <si>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</si>
  <si>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</si>
  <si>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</si>
  <si>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</si>
  <si>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</si>
  <si>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</si>
  <si>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</si>
  <si>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</si>
  <si>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</si>
  <si>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</si>
  <si>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</si>
  <si>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</si>
  <si>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</si>
  <si>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</si>
  <si>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</si>
  <si>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</si>
  <si>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</si>
  <si>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</si>
  <si>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</si>
  <si>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</si>
  <si>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</si>
  <si>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</si>
  <si>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</si>
  <si>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</si>
  <si>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</si>
  <si>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</si>
  <si>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</si>
  <si>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</si>
  <si>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</si>
  <si>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</si>
  <si>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PCM-20251114-00000368</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</si>
  <si>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</si>
  <si>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</si>
  <si>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</si>
  <si>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</si>
  <si>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</si>
  <si>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</si>
  <si>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</si>
  <si>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</si>
  <si>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</si>
  <si>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</si>
  <si>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have access road damage due to last rain </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</si>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</sst>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 totalsRowShown="0" headerRowDxfId="174" dataDxfId="173" headerRowBorderDxfId="171" tableBorderDxfId="172" totalsRowBorderDxfId="170">
  <autoFilter ref="A1:L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16" sqref="K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312.36236423611263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21059</v>
      </c>
      <c r="E3" s="110" t="s">
        <v>39021</v>
      </c>
      <c r="F3" s="111">
        <v>45975.232314814813</v>
      </c>
      <c r="G3" s="112">
        <f t="shared" ref="G3:G8" ca="1" si="0">IFERROR(NOW()-F3,"")</f>
        <v>7.8475347225321457E-2</v>
      </c>
      <c r="H3" s="111">
        <v>45975.230127314811</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45975.310790162039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45975.310790162039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45975.310790162039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45975.310790162039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45975.310790162039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45975.310790162039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45975.310790162039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45975.310790162039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45975.310790162039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45975.310790162039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45975.310790162039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45975.310790162039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45975.310790162039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45975.310790162039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45975.310790162039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45975.310790162039</v>
      </c>
      <c r="H19" s="111"/>
      <c r="I19" s="109" t="str">
        <f>IFERROR(VLOOKUP(D19,DB!A:F,6,0),"")</f>
        <v/>
      </c>
      <c r="J19" s="109" t="str">
        <f>IFERROR(VLOOKUP(D19,DB!A:G,7,0),"")</f>
        <v/>
      </c>
      <c r="K19" s="113"/>
      <c r="L19" s="114" t="str">
        <f>IFERROR(VLOOKUP(D19,DB!A:I,9,0),"")</f>
        <v/>
      </c>
    </row>
    <row r="20" spans="1:12" ht="15" customHeight="1">
      <c r="A20" s="117"/>
      <c r="B20" s="118" t="str">
        <f>IFERROR(VLOOKUP(D20,DB!A:K,11,0),"")</f>
        <v/>
      </c>
      <c r="C20" s="118"/>
      <c r="D20" s="118"/>
      <c r="E20" s="119"/>
      <c r="F20" s="120"/>
      <c r="G20" s="121">
        <f t="shared" ca="1" si="1"/>
        <v>45975.310790162039</v>
      </c>
      <c r="H20" s="120"/>
      <c r="I20" s="118" t="str">
        <f>IFERROR(VLOOKUP(D20,DB!A:F,6,0),"")</f>
        <v/>
      </c>
      <c r="J20" s="118" t="str">
        <f>IFERROR(VLOOKUP(D20,DB!A:G,7,0),"")</f>
        <v/>
      </c>
      <c r="K20" s="122"/>
      <c r="L20" s="123" t="str">
        <f>IFERROR(VLOOKUP(D20,DB!A:I,9,0),"")</f>
        <v/>
      </c>
    </row>
    <row r="21" spans="1:12" ht="15" customHeight="1">
      <c r="A21" s="150"/>
      <c r="B21" s="151" t="str">
        <f>IFERROR(VLOOKUP(D21,DB!A:K,11,0),"")</f>
        <v/>
      </c>
      <c r="C21" s="151"/>
      <c r="D21" s="151"/>
      <c r="E21" s="152"/>
      <c r="F21" s="149"/>
      <c r="G21" s="153">
        <f ca="1">IFERROR(NOW()-F21,"")</f>
        <v>45975.310790162039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45975.310790162039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45975.310790162039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45975.310790162039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45975.310790162039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45975.310790162039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45975.310790162039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45975.310790162039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45975.310790162039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45975.310790162039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45975.310790162039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45975.310790162039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45975.310790162039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45975.310790162039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45975.310790162039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45975.310790162039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45975.310790162039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45975.310790162039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45975.310790162039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45975.310790162039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45975.310790162039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45975.310790162039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45975.310790162039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45975.310790162039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45975.310790162039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45975.310790162039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45975.310790162039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45975.310790162039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45975.310790162039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45975.310790162039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45975.310790162039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45975.310790162039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45975.310790162039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45975.310790162039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45975.310790162039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45975.310790162039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45975.310790162039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45975.310790162039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45975.310790162039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45975.310790162039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45975.310790162039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45975.310790162039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45975.310790162039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45975.310790162039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45975.310790162039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45975.310790162039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45975.310790162039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45975.310790162039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45975.310790162039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45975.310790162039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45975.310790162039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45975.310790162039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45975.310790162039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45975.310790162039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45975.310790162039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45975.310790162039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45975.310790162039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45975.310790162039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45975.310790162039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45975.310790162039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45975.310790162039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45975.310790162039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45975.310790162039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45975.310790162039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45975.310790162039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45975.310790162039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45975.310790162039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45975.310790162039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45975.310790162039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45975.310790162039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45975.310790162039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45975.310790162039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45975.310790162039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45975.310790162039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45975.310790162039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45975.310790162039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45975.310790162039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45975.310790162039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45975.310790162039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45975.310790162039</v>
      </c>
      <c r="H100" s="149"/>
      <c r="I100" s="151" t="str">
        <f>IFERROR(VLOOKUP(D100,DB!A:F,6,0),"")</f>
        <v/>
      </c>
      <c r="J100" s="151" t="str">
        <f>IFERROR(VLOOKUP(D100,DB!A:G,7,0),"")</f>
        <v/>
      </c>
      <c r="K100" s="154"/>
      <c r="L100" s="155" t="str">
        <f>IFERROR(VLOOKUP(D100,DB!A:I,9,0),"")</f>
        <v/>
      </c>
    </row>
  </sheetData>
  <customSheetViews>
    <customSheetView guid="{F6042A99-DD27-4453-835D-0834D95730CC}" filter="1" showAutoFilter="1">
      <pageMargins left="0" right="0" top="0" bottom="0" header="0" footer="0"/>
      <autoFilter ref="B1:M1" xr:uid="{94E2427B-188D-4419-B7C7-A5386B3412F4}"/>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150.31095219907729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0.70450543981860392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45975.310790162039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45975.310790162039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45975.310790162039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45975.310790162039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45975.310790162039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45975.310790162039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45975.310790162039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45975.310790162039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45975.310790162039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45975.310790162039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45975.310790162039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45975.310790162039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45975.310790162039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45975.310790162039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45975.310790162039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45975.310790162039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45975.310790162039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45975.310790162039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45975.310790162039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45975.310790162039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45975.310790162039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45975.310790162039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45975.310790162039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45975.310790162039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45975.310790162039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45975.310790162039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45975.310790162039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45975.310790162039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45975.310790162039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45975.310790162039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45975.310790162039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45975.310790162039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45975.310790162039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45975.310790162039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45975.310790162039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45975.310790162039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45975.310790162039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45975.310790162039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45975.310790162039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45975.310790162039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45975.310790162039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45975.310790162039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45975.310790162039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45975.310790162039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45975.310790162039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45975.310790162039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45975.310790162039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45975.310790162039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45975.310790162039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45975.310790162039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45975.310790162039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45975.310790162039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45975.310790162039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45975.310790162039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45975.310790162039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45975.310790162039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45975.310790162039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45975.310790162039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45975.310790162039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45975.310790162039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45975.310790162039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45975.310790162039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45975.310790162039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45975.310790162039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45975.310790162039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45975.310790162039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45975.310790162039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45975.310790162039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45975.310790162039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45975.310790162039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45975.310790162039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45975.310790162039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45975.310790162039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45975.310790162039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45975.310790162039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45975.310790162039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45975.310790162039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45975.310790162039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45975.310790162039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45975.310790162039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45975.310790162039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45975.310790162039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45975.310790162039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45975.310790162039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45975.310790162039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45975.310790162039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45975.310790162039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45975.310790162039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45975.310790162039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45975.310790162039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45975.310790162039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45975.310790162039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45975.310790162039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45975.310790162039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45975.310790162039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45975.310790162039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45975.310790162039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45975.310790162039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45975.310790162039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45975.310790162039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45975.310790162039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45975.310790162039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45975.310790162039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45975.310790162039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45975.310790162039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45975.310790162039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45975.310790162039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45975.310790162039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45975.310790162039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45975.310790162039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45975.310790162039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45975.310790162039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45975.310790162039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45975.310790162039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45975.310790162039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45975.310790162039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45975.310790162039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45975.310790162039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45975.310790162039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45975.310790162039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45975.310790162039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45975.310790162039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45975.310790162039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45975.310790162039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45975.310790162039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45975.310790162039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45975.310790162039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45975.310790162039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45975.310790162039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45975.310790162039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45975.310790162039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45975.310790162039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45975.310790162039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45975.310790162039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45975.310790162039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45975.310790162039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45975.310790162039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45975.310790162039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45975.310790162039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45975.310790162039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45975.310790162039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45975.310790162039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45975.310790162039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45975.310790162039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45975.310790162039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45975.310790162039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45975.310790162039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45975.310790162039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45975.310790162039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45975.310790162039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45975.310790162039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45975.310790162039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45975.310790162039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45975.310790162039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45975.310790162039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45975.310790162039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45975.310790162039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45975.310790162039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45975.310790162039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45975.310790162039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45975.310790162039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45975.310790162039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45975.310790162039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45975.310790162039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45975.310790162039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45975.310790162039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45975.310790162039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45975.310790162039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45975.310790162039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45975.310790162039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45975.310790162039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45975.310790162039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45975.310790162039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45975.310790162039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45975.310790162039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45975.310790162039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45975.310790162039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45975.310790162039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45975.310790162039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45975.310790162039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45975.310790162039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45975.310790162039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45975.310790162039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45975.310790162039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45975.310790162039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45975.310790162039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45975.310790162039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45975.310790162039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45975.310790162039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45975.310790162039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45975.310790162039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45975.310790162039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45975.310790162039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45975.310790162039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45975.310790162039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45975.310790162039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45975.310790162039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45975.310790162039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45975.310790162039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45975.310790162039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45975.310790162039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45975.310790162039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45975.310790162039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45975.310790162039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45975.310790162039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45975.310790162039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45975.310790162039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45975.310790162039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45975.310790162039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45975.310790162039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45975.310790162039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45975.310790162039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45975.310790162039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45975.310790162039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45975.310790162039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45975.310790162039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45975.310790162039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45975.310790162039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45975.310790162039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45975.310790162039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45975.310790162039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45975.310790162039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45975.310790162039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45975.310790162039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45975.310790162039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45975.310790162039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45975.310790162039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45975.310790162039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45975.310790162039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45975.310790162039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45975.310790162039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45975.310790162039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45975.310790162039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45975.310790162039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45975.310790162039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45975.310790162039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45975.310790162039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45975.310790162039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45975.310790162039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45975.310790162039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45975.310790162039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45975.310790162039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45975.310790162039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45975.310790162039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45975.310790162039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45975.310790162039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45975.310790162039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45975.310790162039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45975.310790162039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45975.310790162039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45975.310790162039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45975.310790162039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45975.310790162039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45975.310790162039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45975.310790162039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45975.310790162039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45975.310790162039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45975.310790162039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45975.310790162039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45975.310790162039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45975.310790162039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45975.310790162039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45975.310790162039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45975.310790162039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45975.310790162039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45975.310790162039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45975.310790162039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45975.310790162039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45975.310790162039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45975.310790162039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45975.310790162039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45975.310790162039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45975.310790162039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45975.310790162039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45975.310790162039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45975.310790162039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45975.310790162039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45975.310790162039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45975.310790162039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45975.310790162039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45975.310790162039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45975.310790162039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45975.310790162039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45975.310790162039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45975.310790162039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45975.310790162039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45975.310790162039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45975.310790162039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45975.310790162039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45975.310790162039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45975.310790162039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45975.310790162039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45975.310790162039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45975.310790162039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45975.310790162039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45975.310790162039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45975.310790162039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45975.310790162039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45975.310790162039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45975.310790162039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45975.310790162039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45975.310790162039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45975.310790162039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45975.310790162039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45975.310790162039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45975.310790162039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45975.310790162039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45975.310790162039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45975.310790162039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45975.310790162039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45975.310790162039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45975.310790162039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45975.310790162039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45975.310790162039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45975.310790162039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45975.310790162039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45975.310790162039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45975.310790162039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45975.310790162039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45975.310790162039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45975.310790162039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45975.310790162039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45975.310790162039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45975.310790162039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45975.310790162039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45975.310790162039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45975.310790162039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45975.310790162039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45975.310790162039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45975.310790162039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45975.310790162039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45975.310790162039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45975.310790162039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45975.310790162039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45975.310790162039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45975.310790162039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45975.310790162039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45975.310790162039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45975.310790162039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45975.310790162039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45975.310790162039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45975.310790162039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45975.310790162039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45975.310790162039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45975.310790162039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45975.310790162039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45975.310790162039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45975.310790162039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45975.310790162039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45975.310790162039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45975.310790162039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45975.310790162039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45975.310790162039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45975.310790162039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45975.310790162039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45975.310790162039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45975.310790162039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45975.310790162039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45975.310790162039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45975.310790162039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45975.310790162039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45975.310790162039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45975.310790162039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45975.310790162039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45975.310790162039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45975.310790162039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45975.310790162039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45975.310790162039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45975.310790162039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45975.310790162039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45975.310790162039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45975.310790162039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45975.310790162039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45975.310790162039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45975.310790162039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45975.310790162039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45975.310790162039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45975.310790162039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45975.310790162039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45975.310790162039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45975.310790162039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45975.310790162039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45975.310790162039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45975.310790162039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45975.310790162039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45975.310790162039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45975.310790162039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45975.310790162039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45975.310790162039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45975.310790162039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45975.310790162039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45975.310790162039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45975.310790162039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45975.310790162039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45975.310790162039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45975.310790162039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45975.310790162039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45975.310790162039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45975.310790162039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45975.310790162039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45975.310790162039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45975.310790162039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45975.310790162039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45975.310790162039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45975.310790162039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45975.310790162039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45975.310790162039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45975.310790162039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45975.310790162039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45975.310790162039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45975.310790162039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45975.310790162039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45975.310790162039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45975.310790162039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45975.310790162039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45975.310790162039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45975.310790162039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45975.310790162039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45975.310790162039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45975.310790162039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45975.310790162039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45975.310790162039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45975.310790162039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45975.310790162039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45975.310790162039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45975.310790162039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45975.310790162039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45975.310790162039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45975.310790162039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45975.310790162039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45975.310790162039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45975.310790162039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45975.310790162039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45975.310790162039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45975.310790162039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45975.310790162039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45975.310790162039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45975.310790162039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45975.310790162039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45975.310790162039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45975.310790162039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45975.310790162039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45975.310790162039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45975.310790162039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45975.310790162039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45975.310790162039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45975.310790162039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45975.310790162039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45975.310790162039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45975.310790162039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45975.310790162039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45975.310790162039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45975.310790162039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45975.310790162039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45975.310790162039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45975.310790162039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45975.310790162039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45975.310790162039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45975.310790162039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45975.310790162039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45975.310790162039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45975.310790162039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45975.310790162039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45975.310790162039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45975.310790162039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45975.310790162039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45975.310790162039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45975.310790162039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45975.310790162039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45975.310790162039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45975.310790162039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45975.310790162039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45975.310790162039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45975.310790162039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45975.310790162039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45975.310790162039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45975.310790162039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45975.310790162039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45975.310790162039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45975.310790162039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45975.310790162039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45975.310790162039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45975.310790162039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45975.310790162039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45975.310790162039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45975.310790162039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45975.310790162039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45975.310790162039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45975.310790162039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45975.310790162039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45975.310790162039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45975.310790162039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45975.310790162039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45975.310790162039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45975.310790162039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45975.310790162039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45975.310790162039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45975.310790162039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45975.310790162039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45975.310790162039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45975.310790162039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45975.310790162039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45975.310790162039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45975.310790162039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45975.310790162039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45975.310790162039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45975.310790162039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45975.310790162039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45975.310790162039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45975.310790162039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45975.310790162039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45975.310790162039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45975.310790162039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45975.310790162039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45975.310790162039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45975.310790162039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45975.310790162039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45975.310790162039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45975.310790162039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45975.310790162039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45975.310790162039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45975.310790162039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45975.310790162039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45975.310790162039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45975.310790162039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45975.310790162039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45975.310790162039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45975.310790162039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45975.310790162039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45975.310790162039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45975.310790162039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45975.310790162039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45975.310790162039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45975.310790162039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45975.310790162039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45975.310790162039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45975.310790162039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45975.310790162039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45975.310790162039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45975.310790162039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45975.310790162039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45975.310790162039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45975.310790162039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45975.310790162039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45975.310790162039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45975.310790162039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45975.310790162039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45975.310790162039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45975.310790162039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45975.310790162039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45975.310790162039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45975.310790162039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45975.310790162039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45975.310790162039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45975.310790162039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45975.310790162039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45975.310790162039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45975.310790162039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45975.310790162039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45975.310790162039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45975.310790162039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45975.310790162039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45975.310790162039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45975.310790162039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45975.310790162039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45975.310790162039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45975.310790162039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45975.310790162039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45975.310790162039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45975.310790162039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45975.310790162039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45975.310790162039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45975.310790162039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45975.310790162039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45975.310790162039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45975.310790162039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45975.310790162039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45975.310790162039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45975.310790162039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45975.310790162039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45975.310790162039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45975.310790162039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45975.310790162039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45975.310790162039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45975.310790162039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45975.310790162039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45975.310790162039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45975.310790162039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45975.310790162039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45975.310790162039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45975.310790162039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45975.310790162039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45975.310790162039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45975.310790162039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45975.310790162039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45975.310790162039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45975.310790162039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45975.310790162039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45975.310790162039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45975.310790162039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45975.310790162039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45975.310790162039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45975.310790162039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45975.310790162039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45975.310790162039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45975.310790162039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45975.310790162039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45975.310790162039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45975.310790162039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45975.310790162039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45975.310790162039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45975.310790162039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45975.310790162039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45975.310790162039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45975.310790162039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45975.310790162039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45975.310790162039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45975.310790162039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45975.310790162039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45975.310790162039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45975.310790162039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45975.310790162039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45975.310790162039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45975.310790162039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45975.310790162039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45975.310790162039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45975.310790162039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45975.310790162039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45975.310790162039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45975.310790162039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45975.310790162039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45975.310790162039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45975.310790162039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45975.310790162039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45975.310790162039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45975.310790162039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45975.310790162039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45975.310790162039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45975.310790162039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45975.310790162039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45975.310790162039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45975.310790162039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45975.310790162039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45975.310790162039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45975.310790162039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45975.310790162039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45975.310790162039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45975.310790162039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45975.310790162039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45975.310790162039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45975.310790162039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45975.310790162039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45975.310790162039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45975.310790162039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45975.310790162039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45975.310790162039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45975.310790162039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45975.310790162039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45975.310790162039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45975.310790162039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45975.310790162039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45975.310790162039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45975.310790162039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45975.310790162039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45975.310790162039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45975.310790162039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45975.310790162039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45975.310790162039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45975.310790162039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45975.310790162039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45975.310790162039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45975.310790162039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45975.310790162039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45975.310790162039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45975.310790162039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45975.310790162039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45975.310790162039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45975.310790162039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45975.310790162039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45975.310790162039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45975.310790162039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45975.310790162039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45975.310790162039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45975.310790162039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45975.310790162039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45975.310790162039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45975.310790162039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45975.310790162039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45975.310790162039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45975.310790162039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45975.310790162039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45975.310790162039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45975.310790162039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45975.310790162039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45975.310790162039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45975.310790162039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45975.310790162039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45975.310790162039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45975.310790162039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45975.310790162039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45975.310790162039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45975.310790162039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45975.310790162039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45975.310790162039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45975.310790162039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45975.310790162039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45975.310790162039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45975.310790162039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45975.310790162039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45975.310790162039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45975.310790162039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45975.310790162039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45975.310790162039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45975.310790162039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45975.310790162039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45975.310790162039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45975.310790162039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45975.310790162039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45975.310790162039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45975.310790162039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45975.310790162039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45975.310790162039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45975.310790162039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45975.310790162039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45975.310790162039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45975.310790162039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45975.310790162039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45975.310790162039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45975.310790162039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45975.310790162039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45975.310790162039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45975.310790162039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45975.310790162039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45975.310790162039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45975.310790162039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45975.310790162039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45975.310790162039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45975.310790162039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45975.310790162039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45975.310790162039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45975.310790162039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45975.310790162039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45975.310790162039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45975.310790162039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45975.310790162039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45975.310790162039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45975.310790162039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45975.310790162039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45975.310790162039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45975.310790162039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45975.310790162039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45975.310790162039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45975.310790162039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45975.310790162039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45975.310790162039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45975.310790162039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45975.310790162039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45975.310790162039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45975.310790162039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45975.310790162039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45975.310790162039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45975.310790162039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45975.310790162039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45975.310790162039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45975.310790162039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45975.310790162039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45975.310790162039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45975.310790162039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45975.310790162039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45975.310790162039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45975.310790162039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45975.310790162039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45975.310790162039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45975.310790162039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45975.310790162039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45975.310790162039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45975.310790162039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45975.310790162039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45975.310790162039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45975.310790162039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45975.310790162039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45975.310790162039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45975.310790162039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45975.310790162039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45975.310790162039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45975.310790162039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45975.310790162039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45975.310790162039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45975.310790162039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45975.310790162039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45975.310790162039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45975.310790162039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45975.310790162039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45975.310790162039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45975.310790162039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45975.310790162039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45975.310790162039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45975.310790162039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45975.310790162039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45975.310790162039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45975.310790162039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45975.310790162039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45975.310790162039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45975.310790162039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45975.310790162039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45975.310790162039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45975.310790162039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45975.310790162039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45975.310790162039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45975.310790162039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45975.310790162039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45975.310790162039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45975.310790162039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45975.310790162039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45975.310790162039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45975.310790162039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45975.310790162039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45975.310790162039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45975.310790162039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45975.310790162039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45975.310790162039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45975.310790162039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45975.310790162039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45975.310790162039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45975.310790162039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45975.310790162039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45975.310790162039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45975.310790162039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45975.310790162039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45975.310790162039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45975.310790162039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45975.310790162039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45975.310790162039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45975.310790162039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45975.310790162039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45975.310790162039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45975.310790162039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45975.310790162039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45975.310790162039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45975.310790162039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45975.310790162039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45975.310790162039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45975.310790162039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45975.310790162039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45975.310790162039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45975.310790162039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45975.310790162039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45975.310790162039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45975.310790162039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45975.310790162039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45975.310790162039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45975.310790162039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45975.310790162039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45975.310790162039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45975.310790162039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45975.310790162039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45975.310790162039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45975.310790162039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45975.310790162039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45975.310790162039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45975.310790162039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45975.310790162039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45975.310790162039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45975.310790162039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45975.310790162039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45975.310790162039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45975.310790162039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45975.310790162039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45975.310790162039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45975.310790162039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45975.310790162039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45975.310790162039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45975.310790162039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45975.310790162039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45975.310790162039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45975.310790162039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45975.310790162039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45975.310790162039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45975.310790162039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45975.310790162039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45975.310790162039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45975.310790162039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45975.310790162039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45975.310790162039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45975.310790162039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45975.310790162039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45975.310790162039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45975.310790162039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45975.310790162039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45975.310790162039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45975.310790162039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45975.310790162039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45975.310790162039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45975.310790162039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45975.310790162039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45975.310790162039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45975.310790162039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45975.310790162039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45975.310790162039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45975.310790162039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45975.310790162039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45975.310790162039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45975.310790162039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45975.310790162039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45975.310790162039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45975.310790162039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45975.310790162039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45975.310790162039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45975.310790162039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45975.310790162039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45975.310790162039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45975.310790162039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45975.310790162039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45975.310790162039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45975.310790162039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45975.310790162039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45975.310790162039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45975.310790162039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45975.310790162039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45975.310790162039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45975.310790162039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45975.310790162039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45975.310790162039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45975.310790162039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45975.310790162039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45975.310790162039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45975.310790162039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45975.310790162039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45975.310790162039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45975.310790162039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45975.310790162039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45975.310790162039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45975.310790162039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45975.310790162039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45975.310790162039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45975.310790162039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45975.310790162039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45975.310790162039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45975.310790162039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45975.310790162039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45975.310790162039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45975.310790162039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45975.310790162039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45975.310790162039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45975.310790162039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45975.310790162039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45975.310790162039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45975.310790162039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45975.310790162039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45975.310790162039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45975.310790162039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45975.310790162039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45975.310790162039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45975.310790162039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45975.310790162039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45975.310790162039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45975.310790162039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45975.310790162039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45975.310790162039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45975.310790162039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45975.310790162039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45975.310790162039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45975.310790162039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45975.310790162039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45975.310790162039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45975.310790162039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45975.310790162039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45975.310790162039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45975.310790162039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45975.310790162039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45975.310790162039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45975.310790162039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45975.310790162039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45975.310790162039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45975.310790162039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45975.310790162039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45975.310790162039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45975.310790162039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45975.310790162039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45975.310790162039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45975.310790162039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45975.310790162039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45975.310790162039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45975.310790162039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45975.310790162039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45975.310790162039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45975.310790162039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45975.310790162039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45975.310790162039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45975.310790162039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45975.310790162039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45975.310790162039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45975.310790162039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45975.310790162039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45975.310790162039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45975.310790162039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45975.310790162039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45975.310790162039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45975.310790162039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45975.310790162039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45975.310790162039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45975.310790162039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45975.310790162039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45975.310790162039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45975.310790162039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45975.310790162039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45975.310790162039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45975.310790162039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45975.310790162039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45975.310790162039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45975.310790162039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45975.310790162039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45975.310790162039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45975.310790162039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45975.310790162039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45975.310790162039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45975.310790162039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45975.310790162039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45975.310790162039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45975.310790162039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45975.310790162039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45975.310790162039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45975.310790162039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45975.310790162039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45975.310790162039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45975.310790162039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45975.310790162039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45975.310790162039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45975.310790162039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45975.310790162039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45975.310790162039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45975.310790162039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45975.310790162039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45975.310790162039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45975.310790162039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45975.310790162039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45975.310790162039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45975.310790162039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45975.310790162039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45975.310790162039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45975.310790162039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45975.310790162039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45975.310790162039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45975.310790162039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45975.310790162039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45975.310790162039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45975.310790162039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45975.310790162039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45975.310790162039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45975.310790162039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45975.310790162039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45975.310790162039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45975.310790162039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45975.310790162039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45975.310790162039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45975.310790162039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45975.310790162039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45975.310790162039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45975.310790162039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45975.310790162039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45975.310790162039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45975.310790162039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45975.310790162039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45975.310790162039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45975.310790162039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45975.310790162039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45975.310790162039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45975.310790162039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45975.310790162039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45975.310790162039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45975.310790162039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45975.310790162039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45975.310790162039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45975.310790162039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45975.310790162039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45975.310790162039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45975.310790162039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45975.310790162039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45975.310790162039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45975.310790162039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45975.310790162039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45975.310790162039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45975.310790162039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45975.310790162039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45975.310790162039</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271.83007256944256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32453</v>
      </c>
      <c r="E3" s="95" t="s">
        <v>39021</v>
      </c>
      <c r="F3" s="96">
        <v>45975.306469907409</v>
      </c>
      <c r="G3" s="97">
        <f ca="1">IFERROR(NOW()-F3,"")</f>
        <v>4.3202546294196509E-3</v>
      </c>
      <c r="H3" s="96">
        <v>45975.300694444442</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45975.310790162039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45975.310790162039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45975.310790162039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45975.310790162039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45975.310790162039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45975.310790162039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45975.310790162039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45975.310790162039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45975.310790162039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45975.310790162039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45975.310790162039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45975.310790162039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45975.310790162039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45975.310790162039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45975.310790162039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45975.310790162039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45975.310790162039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45975.310790162039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45975.310790162039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45975.310790162039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45975.310790162039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45975.310790162039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45975.310790162039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45975.310790162039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45975.310790162039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45975.310790162039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45975.310790162039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45975.310790162039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45975.310790162039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45975.310790162039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45975.310790162039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45975.310790162039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45975.310790162039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45975.310790162039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45975.310790162039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45975.310790162039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45975.310790162039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45975.310790162039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45975.310790162039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45975.310790162039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45975.310790162039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45975.310790162039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45975.310790162039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45975.310790162039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45975.310790162039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45975.310790162039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45975.310790162039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45975.310790162039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45975.310790162039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45975.310790162039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45975.310790162039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45975.310790162039</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tabSelected="1" workbookViewId="0">
      <selection activeCell="K15" sqref="K15"/>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83.478729976850445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49.12191284722212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6" ca="1" si="1">IFERROR(NOW()-F4,"")</f>
        <v>26.649679050926352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0.47818599537276896</v>
      </c>
      <c r="H6" s="125">
        <v>45974.826354166667</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4"/>
      <c r="G7" s="126">
        <f t="shared" ref="G7:G68" ca="1" si="2">IFERROR(NOW()-F7,"")</f>
        <v>45975.310790162039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45975.310790162039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45975.310790162039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45975.310790162039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45975.310790162039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45975.310790162039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45975.310790162039</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45975.310790162039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45975.310790162039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45975.310790162039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45975.310790162039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45975.310790162039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45975.310790162039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45975.310790162039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45975.310790162039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45975.310790162039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45975.310790162039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45975.310790162039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45975.310790162039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45975.310790162039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45975.310790162039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45975.310790162039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45975.310790162039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45975.310790162039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45975.310790162039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45975.310790162039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45975.310790162039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45975.310790162039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45975.310790162039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45975.310790162039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45975.310790162039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45975.310790162039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45975.310790162039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45975.310790162039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45975.310790162039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45975.310790162039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45975.310790162039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45975.310790162039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45975.310790162039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45975.310790162039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45975.310790162039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45975.310790162039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45975.310790162039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45975.310790162039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45975.310790162039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45975.310790162039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45975.310790162039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45975.310790162039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45975.310790162039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45975.310790162039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45975.310790162039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45975.310790162039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45975.310790162039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45975.310790162039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45975.310790162039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45975.310790162039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45975.310790162039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45975.310790162039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45975.310790162039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45975.310790162039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45975.310790162039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45975.310790162039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45975.310790162039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45975.310790162039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45975.310790162039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45975.310790162039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45975.310790162039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45975.310790162039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45975.310790162039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45975.310790162039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45975.310790162039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45975.310790162039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45975.310790162039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45975.310790162039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45975.310790162039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45975.310790162039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45975.310790162039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45975.310790162039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45975.310790162039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45975.310790162039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45975.310790162039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45975.310790162039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45975.310790162039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45975.310790162039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45975.310790162039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45975.310790162039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45975.310790162039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45975.310790162039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45975.310790162039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45975.310790162039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45975.310790162039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45975.310790162039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45975.310790162039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45975.310790162039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45975.310790162039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45975.310790162039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45975.310790162039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45975.310790162039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45975.310790162039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45975.310790162039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45975.310790162039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45975.310790162039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45975.310790162039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45975.310790162039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45975.310790162039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45975.310790162039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45975.310790162039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45975.310790162039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45975.310790162039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45975.310790162039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45975.310790162039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45975.310790162039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45975.310790162039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45975.310790162039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45975.310790162039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45975.310790162039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45975.310790162039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45975.310790162039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45975.310790162039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45975.310790162039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45975.310790162039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45975.310790162039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45975.310790162039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45975.310790162039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45975.310790162039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45975.310790162039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45975.310790162039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45975.310790162039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45975.310790162039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45975.310790162039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45975.310790162039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45975.310790162039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45975.310790162039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45975.310790162039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45975.310790162039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45975.310790162039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45975.310790162039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45975.310790162039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45975.310790162039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45975.310790162039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45975.310790162039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45975.310790162039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45975.310790162039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45975.310790162039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45975.310790162039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45975.310790162039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45975.310790162039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45975.310790162039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45975.310790162039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45975.310790162039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45975.310790162039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45975.310790162039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45975.310790162039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45975.310790162039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45975.310790162039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45975.310790162039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45975.310790162039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45975.310790162039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45975.310790162039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45975.310790162039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45975.310790162039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45975.310790162039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45975.310790162039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45975.310790162039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45975.310790162039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45975.310790162039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45975.310790162039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45975.310790162039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45975.310790162039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45975.310790162039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45975.310790162039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45975.310790162039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45975.310790162039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45975.310790162039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45975.310790162039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45975.310790162039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45975.310790162039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45975.310790162039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45975.310790162039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45975.310790162039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45975.310790162039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45975.310790162039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45975.310790162039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45975.310790162039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45975.310790162039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45975.310790162039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45975.310790162039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45975.310790162039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45975.310790162039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45975.310790162039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45975.310790162039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45975.310790162039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45975.310790162039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45975.310790162039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45975.310790162039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45975.310790162039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45975.310790162039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45975.310790162039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45975.310790162039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45975.310790162039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45975.310790162039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45975.310790162039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45975.310790162039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45975.310790162039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45975.310790162039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45975.310790162039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45975.310790162039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45975.310790162039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45975.310790162039</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9">
        <v>45975.140439814815</v>
      </c>
      <c r="G2" s="75">
        <f ca="1">IFERROR(NOW()-F2,"-")</f>
        <v>0.17035034722357523</v>
      </c>
      <c r="H2" s="143">
        <v>45975.150659722225</v>
      </c>
      <c r="I2" s="141" t="str">
        <f>IFERROR(VLOOKUP(D2,DB!A:F,6,0),"")</f>
        <v>SCECO</v>
      </c>
      <c r="J2" s="141" t="str">
        <f>IFERROR(VLOOKUP(D2,DB!A:G,7,0),"")</f>
        <v>Dead</v>
      </c>
      <c r="K2" s="144" t="s">
        <v>39125</v>
      </c>
      <c r="L2" s="145" t="str">
        <f>IFERROR(VLOOKUP(D2,DB!A:I,9,0),"")</f>
        <v>Latis</v>
      </c>
    </row>
    <row r="3" spans="1:16382" ht="31.5" customHeight="1">
      <c r="A3" s="140"/>
      <c r="B3" s="141" t="str">
        <f>IFERROR(VLOOKUP(D3,DB!A:K,11,0),"")</f>
        <v/>
      </c>
      <c r="C3" s="142"/>
      <c r="D3" s="141"/>
      <c r="E3" s="124"/>
      <c r="F3"/>
      <c r="G3" s="75">
        <f ca="1">IFERROR(NOW()-F3,"-")</f>
        <v>45975.310790162039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45975.310790162039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45975.310790162039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45975.310790162039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45975.310790162039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45975.310790162039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45975.310790162039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45975.310790162039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45975.310790162039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45975.310790162039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45975.310790162039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45975.310790162039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45975.310790162039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45975.310790162039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45975.310790162039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45975.310790162039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45975.310790162039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45975.310790162039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45975.310790162039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45975.310790162039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45975.310790162039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45975.310790162039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45975.310790162039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45975.310790162039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45975.310790162039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45975.310790162039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45975.310790162039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45975.310790162039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45975.310790162039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45975.310790162039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45975.310790162039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45975.310790162039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45975.310790162039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45975.310790162039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45975.310790162039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45975.310790162039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45975.310790162039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45975.310790162039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45975.310790162039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45975.310790162039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45975.310790162039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45975.310790162039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45975.310790162039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45975.310790162039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45975.310790162039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45975.310790162039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45975.310790162039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45975.310790162039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45975.310790162039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45975.310790162039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45975.310790162039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45975.310790162039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45975.310790162039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45975.310790162039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45975.310790162039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45975.310790162039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45975.310790162039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45975.310790162039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45975.310790162039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45975.310790162039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45975.310790162039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45975.310790162039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45975.310790162039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45975.310790162039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45975.310790162039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45975.310790162039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45975.310790162039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45975.310790162039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45975.310790162039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45975.310790162039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45975.310790162039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45975.310790162039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45975.310790162039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45975.310790162039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45975.310790162039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45975.310790162039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45975.310790162039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45975.310790162039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45975.310790162039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45975.310790162039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45975.310790162039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45975.310790162039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45975.310790162039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45975.310790162039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45975.310790162039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45975.310790162039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45975.310790162039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45975.310790162039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45975.310790162039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45975.310790162039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45975.310790162039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45975.310790162039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45975.310790162039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45975.310790162039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45975.310790162039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45975.310790162039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45975.310790162039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45975.310790162039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45975.310790162039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45975.310790162039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45975.310790162039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45975.310790162039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45975.310790162039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45975.310790162039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45975.310790162039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45975.310790162039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45975.310790162039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45975.310790162039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45975.310790162039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45975.310790162039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45975.310790162039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45975.310790162039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45975.310790162039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45975.310790162039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45975.310790162039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45975.310790162039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45975.310790162039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45975.310790162039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45975.310790162039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45975.310790162039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45975.310790162039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45975.310790162039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45975.310790162039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45975.310790162039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45975.310790162039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45975.310790162039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45975.310790162039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45975.310790162039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45975.310790162039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45975.310790162039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45975.310790162039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45975.310790162039</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2025-11-14T04:29:17Z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