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22" documentId="120_S{2AC9BD13-BADA-5192-A53E-5A8FF88502F6}" xr6:coauthVersionLast="47" xr6:coauthVersionMax="47" xr10:uidLastSave="{77EB1BEA-8189-4883-BA77-12353A20983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<sst xmlns="http://schemas.openxmlformats.org/spreadsheetml/2006/main" count="180306" uniqueCount="39135">
  <si>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</si>
  <si>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</si>
  <si>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</si>
  <si>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</si>
  <si>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</si>
  <si>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</si>
  <si>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</si>
  <si>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</si>
  <si>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</si>
  <si>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</si>
  <si>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</si>
  <si>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</si>
  <si>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</si>
  <si>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</si>
  <si>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</si>
  <si>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</si>
  <si>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</si>
  <si>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</si>
  <si>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</si>
  <si>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</si>
  <si>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</si>
  <si>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</si>
  <si>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</si>
  <si>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</si>
  <si>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</si>
  <si>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</si>
  <si>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</si>
  <si>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</si>
  <si>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</si>
  <si>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</si>
  <si>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</si>
  <si>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</si>
  <si>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</si>
  <si>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</si>
  <si>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</si>
  <si>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</si>
  <si>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</si>
  <si>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</si>
  <si>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</si>
  <si>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</si>
  <si>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</si>
  <si>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</si>
  <si>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</si>
  <si>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</si>
  <si>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</si>
  <si>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</si>
  <si>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</si>
  <si>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</si>
  <si>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</si>
  <si>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</si>
  <si>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</si>
  <si>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</si>
  <si>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</si>
  <si>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</si>
  <si>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</si>
  <si>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</si>
  <si>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</si>
  <si>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</si>
  <si>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</si>
  <si>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</si>
  <si>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</si>
  <si>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</si>
  <si>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</si>
  <si>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</si>
  <si>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</si>
  <si>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</si>
  <si>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</si>
  <si>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</si>
  <si>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</si>
  <si>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</si>
  <si>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</si>
  <si>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</si>
  <si>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</si>
  <si>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</si>
  <si>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</si>
  <si>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</si>
  <si>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</si>
  <si>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</si>
  <si>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</si>
  <si>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</si>
  <si>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</si>
  <si>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</si>
  <si>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</si>
  <si>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</si>
  <si>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</si>
  <si>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</si>
  <si>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</si>
  <si>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</si>
  <si>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</si>
  <si>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</si>
  <si>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</si>
  <si>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</si>
  <si>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</si>
  <si>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</si>
  <si>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</si>
  <si>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</si>
  <si>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</si>
  <si>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</si>
  <si>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</si>
  <si>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</si>
  <si>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</si>
  <si>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</si>
  <si>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</si>
  <si>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</si>
  <si>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</si>
  <si>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</si>
  <si>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</si>
  <si>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</si>
  <si>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</si>
  <si>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</si>
  <si>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</si>
  <si>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</si>
  <si>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</si>
  <si>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</si>
  <si>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</si>
  <si>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</si>
  <si>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</si>
  <si>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</si>
  <si>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</si>
  <si>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</si>
  <si>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</si>
  <si>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</si>
  <si>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</si>
  <si>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</si>
  <si>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</si>
  <si>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</si>
  <si>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</si>
  <si>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</si>
  <si>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</si>
  <si>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</si>
  <si>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</si>
  <si>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</si>
  <si>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</si>
  <si>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</si>
  <si>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</si>
  <si>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</si>
  <si>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</si>
  <si>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</si>
  <si>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</si>
  <si>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</si>
  <si>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</si>
  <si>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</si>
  <si>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</si>
  <si>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</si>
  <si>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</si>
  <si>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</si>
  <si>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</si>
  <si>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</si>
  <si>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</si>
  <si>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</si>
  <si>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</si>
  <si>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</si>
  <si>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</si>
  <si>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</si>
  <si>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</si>
  <si>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</si>
  <si>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</si>
  <si>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</si>
  <si>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</si>
  <si>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</si>
  <si>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</si>
  <si>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</si>
  <si>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</si>
  <si>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</si>
  <si>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</si>
  <si>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</si>
  <si>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</si>
  <si>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</si>
  <si>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</si>
  <si>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</si>
  <si>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</si>
  <si>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</si>
  <si>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</si>
  <si>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</si>
  <si>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</si>
  <si>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</si>
  <si>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</si>
  <si>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</si>
  <si>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</si>
  <si>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</si>
  <si>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</si>
  <si>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</si>
  <si>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</si>
  <si>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</si>
  <si>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</si>
  <si>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</si>
  <si>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</si>
  <si>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</si>
  <si>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</si>
  <si>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</si>
  <si>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</si>
  <si>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</si>
  <si>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</si>
  <si>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</si>
  <si>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</si>
  <si>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</si>
  <si>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</si>
  <si>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</si>
  <si>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</si>
  <si>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</si>
  <si>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</si>
  <si>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</si>
  <si>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</si>
  <si>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</si>
  <si>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</si>
  <si>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</si>
  <si>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</si>
  <si>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</si>
  <si>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</si>
  <si>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</si>
  <si>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</si>
  <si>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</si>
  <si>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</si>
  <si>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</si>
  <si>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</si>
  <si>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</si>
  <si>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</si>
  <si>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</si>
  <si>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</si>
  <si>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</si>
  <si>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</si>
  <si>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</si>
  <si>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</si>
  <si>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</si>
  <si>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</si>
  <si>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</si>
  <si>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</si>
  <si>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</si>
  <si>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</si>
  <si>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</si>
  <si>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</si>
  <si>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</si>
  <si>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</si>
  <si>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</si>
  <si>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</si>
  <si>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</si>
  <si>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</si>
  <si>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</si>
  <si>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</si>
  <si>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</si>
  <si>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</si>
  <si>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</si>
  <si>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</si>
  <si>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</si>
  <si>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</si>
  <si>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</si>
  <si>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</si>
  <si>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</si>
  <si>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</si>
  <si>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</si>
  <si>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</si>
  <si>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</si>
  <si>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</si>
  <si>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</si>
  <si>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</si>
  <si>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</si>
  <si>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</si>
  <si>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</si>
  <si>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</si>
  <si>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</si>
  <si>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</si>
  <si>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</si>
  <si>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</si>
  <si>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</si>
  <si>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</si>
  <si>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</si>
  <si>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</si>
  <si>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</si>
  <si>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</si>
  <si>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</si>
  <si>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</si>
  <si>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</si>
  <si>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</si>
  <si>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</si>
  <si>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</si>
  <si>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</si>
  <si>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</si>
  <si>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</si>
  <si>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</si>
  <si>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</si>
  <si>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</si>
  <si>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</si>
  <si>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</si>
  <si>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</si>
  <si>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</si>
  <si>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</si>
  <si>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</si>
  <si>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</si>
  <si>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</si>
  <si>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</si>
  <si>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</si>
  <si>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</si>
  <si>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</si>
  <si>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</si>
  <si>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</si>
  <si>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</si>
  <si>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</si>
  <si>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</si>
  <si>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</si>
  <si>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</si>
  <si>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</si>
  <si>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</si>
  <si>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</si>
  <si>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</si>
  <si>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</si>
  <si>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</si>
  <si>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</si>
  <si>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</si>
  <si>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</si>
  <si>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</si>
  <si>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</si>
  <si>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</si>
  <si>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</si>
  <si>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</si>
  <si>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</si>
  <si>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</si>
  <si>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</si>
  <si>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</si>
  <si>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</si>
  <si>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</si>
  <si>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</si>
  <si>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</si>
  <si>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</si>
  <si>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</si>
  <si>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</si>
  <si>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</si>
  <si>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</si>
  <si>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</si>
  <si>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</si>
  <si>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</si>
  <si>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</si>
  <si>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</si>
  <si>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</si>
  <si>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</si>
  <si>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</si>
  <si>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</si>
  <si>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</si>
  <si>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</si>
  <si>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</si>
  <si>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</si>
  <si>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</si>
  <si>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</si>
  <si>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</si>
  <si>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</si>
  <si>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</si>
  <si>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</si>
  <si>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</si>
  <si>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</si>
  <si>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</si>
  <si>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</si>
  <si>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</si>
  <si>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</si>
  <si>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</si>
  <si>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</si>
  <si>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</si>
  <si>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</si>
  <si>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</si>
  <si>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</si>
  <si>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</si>
  <si>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</si>
  <si>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</si>
  <si>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</si>
  <si>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</si>
  <si>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</si>
  <si>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</si>
  <si>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</si>
  <si>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</si>
  <si>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</si>
  <si>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</si>
  <si>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</si>
  <si>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</si>
  <si>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</si>
  <si>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</si>
  <si>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</si>
  <si>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</si>
  <si>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</si>
  <si>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</si>
  <si>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</si>
  <si>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</si>
  <si>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</si>
  <si>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</si>
  <si>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</si>
  <si>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</si>
  <si>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</si>
  <si>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</si>
  <si>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</si>
  <si>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</si>
  <si>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</si>
  <si>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</si>
  <si>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</si>
  <si>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</si>
  <si>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</si>
  <si>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</si>
  <si>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</si>
  <si>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</si>
  <si>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</si>
  <si>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</si>
  <si>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</si>
  <si>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</si>
  <si>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</si>
  <si>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</si>
  <si>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</si>
  <si>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</si>
  <si>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</si>
  <si>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</si>
  <si>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</si>
  <si>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</si>
  <si>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</si>
  <si>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</si>
  <si>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</si>
  <si>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</si>
  <si>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</si>
  <si>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</si>
  <si>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</si>
  <si>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</si>
  <si>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</si>
  <si>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</si>
  <si>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</si>
  <si>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</si>
  <si>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</si>
  <si>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</si>
  <si>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</si>
  <si>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</si>
  <si>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</si>
  <si>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</si>
  <si>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</si>
  <si>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</si>
  <si>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</si>
  <si>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</si>
  <si>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</si>
  <si>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</si>
  <si>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</si>
  <si>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</si>
  <si>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</si>
  <si>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</si>
  <si>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</si>
  <si>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</si>
  <si>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</si>
  <si>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</si>
  <si>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</si>
  <si>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</si>
  <si>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</si>
  <si>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</si>
  <si>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</si>
  <si>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</si>
  <si>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</si>
  <si>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</si>
  <si>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</si>
  <si>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</si>
  <si>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</si>
  <si>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</si>
  <si>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</si>
  <si>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</si>
  <si>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</si>
  <si>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</si>
  <si>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</si>
  <si>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</si>
  <si>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</si>
  <si>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</si>
  <si>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</si>
  <si>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</si>
  <si>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</si>
  <si>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</si>
  <si>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</si>
  <si>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</si>
  <si>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</si>
  <si>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</si>
  <si>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</si>
  <si>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</si>
  <si>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</si>
  <si>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</si>
  <si>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</si>
  <si>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</si>
  <si>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</si>
  <si>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</si>
  <si>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</si>
  <si>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</si>
  <si>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</si>
  <si>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</si>
  <si>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</si>
  <si>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</si>
  <si>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</si>
  <si>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</si>
  <si>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</si>
  <si>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</si>
  <si>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</si>
  <si>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</si>
  <si>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</si>
  <si>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</si>
  <si>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</si>
  <si>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</si>
  <si>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</si>
  <si>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</si>
  <si>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</si>
  <si>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</si>
  <si>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</si>
  <si>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</si>
  <si>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</si>
  <si>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</si>
  <si>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</si>
  <si>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</si>
  <si>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</si>
  <si>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</si>
  <si>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</si>
  <si>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</si>
  <si>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</si>
  <si>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</si>
  <si>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</si>
  <si>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</si>
  <si>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</si>
  <si>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</si>
  <si>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</si>
  <si>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</si>
  <si>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</si>
  <si>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</si>
  <si>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</si>
  <si>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</si>
  <si>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</si>
  <si>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</si>
  <si>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</si>
  <si>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</si>
  <si>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</si>
  <si>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</si>
  <si>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</si>
  <si>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</si>
  <si>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</si>
  <si>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</si>
  <si>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</si>
  <si>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</si>
  <si>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</si>
  <si>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</si>
  <si>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</si>
  <si>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</si>
  <si>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</si>
  <si>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</si>
  <si>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</si>
  <si>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</si>
  <si>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</si>
  <si>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</si>
  <si>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</si>
  <si>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</si>
  <si>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</si>
  <si>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</si>
  <si>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</si>
  <si>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</si>
  <si>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</si>
  <si>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</si>
  <si>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</si>
  <si>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</si>
  <si>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</si>
  <si>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</si>
  <si>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</si>
  <si>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</si>
  <si>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</si>
  <si>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</si>
  <si>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</si>
  <si>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</si>
  <si>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</si>
  <si>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</si>
  <si>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</si>
  <si>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</si>
  <si>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</si>
  <si>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</si>
  <si>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</si>
  <si>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</si>
  <si>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</si>
  <si>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</si>
  <si>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</si>
  <si>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</si>
  <si>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</si>
  <si>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</si>
  <si>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</si>
  <si>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</si>
  <si>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</si>
  <si>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</si>
  <si>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</si>
  <si>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</si>
  <si>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</si>
  <si>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</si>
  <si>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</si>
  <si>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</si>
  <si>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</si>
  <si>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</si>
  <si>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</si>
  <si>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</si>
  <si>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</si>
  <si>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</si>
  <si>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</si>
  <si>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</si>
  <si>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</si>
  <si>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</si>
  <si>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</si>
  <si>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</si>
  <si>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</si>
  <si>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</si>
  <si>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</si>
  <si>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</si>
  <si>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</si>
  <si>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</si>
  <si>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</si>
  <si>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</si>
  <si>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</si>
  <si>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</si>
  <si>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</si>
  <si>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</si>
  <si>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</si>
  <si>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</si>
  <si>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</si>
  <si>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</si>
  <si>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</si>
  <si>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</si>
  <si>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</si>
  <si>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</si>
  <si>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</si>
  <si>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</si>
  <si>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</si>
  <si>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</si>
  <si>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</si>
  <si>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</si>
  <si>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</si>
  <si>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</si>
  <si>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</si>
  <si>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</si>
  <si>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</si>
  <si>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</si>
  <si>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</si>
  <si>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</si>
  <si>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</si>
  <si>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</si>
  <si>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</si>
  <si>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</si>
  <si>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</si>
  <si>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</si>
  <si>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</si>
  <si>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</si>
  <si>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</si>
  <si>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</si>
  <si>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</si>
  <si>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</si>
  <si>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</si>
  <si>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</si>
  <si>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</si>
  <si>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</si>
  <si>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</si>
  <si>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</si>
  <si>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</si>
  <si>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</si>
  <si>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</si>
  <si>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</si>
  <si>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</si>
  <si>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</si>
  <si>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</si>
  <si>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</si>
  <si>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</si>
  <si>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</si>
  <si>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</si>
  <si>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</si>
  <si>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</si>
  <si>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</si>
  <si>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</si>
  <si>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</si>
  <si>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</si>
  <si>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</si>
  <si>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</si>
  <si>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</si>
  <si>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</si>
  <si>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</si>
  <si>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</si>
  <si>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</si>
  <si>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</si>
  <si>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</si>
  <si>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</si>
  <si>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</si>
  <si>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</si>
  <si>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</si>
  <si>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</si>
  <si>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</si>
  <si>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</si>
  <si>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</si>
  <si>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</si>
  <si>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</si>
  <si>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</si>
  <si>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</si>
  <si>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</si>
  <si>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</si>
  <si>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</si>
  <si>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</si>
  <si>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</si>
  <si>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</si>
  <si>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</si>
  <si>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</si>
  <si>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</si>
  <si>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</si>
  <si>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</si>
  <si>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</si>
  <si>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</si>
  <si>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</si>
  <si>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</si>
  <si>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</si>
  <si>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</si>
  <si>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</si>
  <si>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</si>
  <si>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</si>
  <si>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</si>
  <si>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</si>
  <si>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</si>
  <si>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</si>
  <si>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</si>
  <si>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</si>
  <si>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</si>
  <si>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</si>
  <si>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</si>
  <si>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</si>
  <si>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</si>
  <si>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</si>
  <si>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</si>
  <si>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</si>
  <si>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</si>
  <si>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</si>
  <si>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</si>
  <si>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</si>
  <si>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</si>
  <si>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</si>
  <si>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</si>
  <si>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</si>
  <si>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</si>
  <si>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</si>
  <si>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</si>
  <si>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</si>
  <si>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</si>
  <si>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</si>
  <si>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</si>
  <si>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</si>
  <si>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</si>
  <si>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</si>
  <si>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</si>
  <si>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</si>
  <si>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</si>
  <si>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</si>
  <si>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</si>
  <si>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</si>
  <si>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</si>
  <si>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</si>
  <si>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</si>
  <si>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</si>
  <si>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</si>
  <si>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</si>
  <si>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</si>
  <si>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</si>
  <si>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</si>
  <si>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</si>
  <si>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</si>
  <si>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</si>
  <si>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</si>
  <si>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</si>
  <si>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</si>
  <si>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</si>
  <si>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</si>
  <si>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</si>
  <si>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</si>
  <si>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</si>
  <si>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</si>
  <si>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</si>
  <si>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</si>
  <si>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</si>
  <si>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</si>
  <si>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</si>
  <si>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</si>
  <si>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</si>
  <si>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</si>
  <si>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</si>
  <si>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</si>
  <si>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</si>
  <si>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</si>
  <si>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</si>
  <si>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</si>
  <si>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</si>
  <si>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</si>
  <si>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</si>
  <si>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</si>
  <si>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</si>
  <si>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</si>
  <si>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</si>
  <si>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</si>
  <si>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</si>
  <si>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</si>
  <si>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</si>
  <si>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</si>
  <si>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</si>
  <si>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</si>
  <si>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</si>
  <si>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</si>
  <si>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</si>
  <si>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</si>
  <si>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</si>
  <si>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</si>
  <si>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</si>
  <si>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</si>
  <si>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</si>
  <si>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</si>
  <si>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</si>
  <si>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</si>
  <si>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</si>
  <si>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</si>
  <si>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</si>
  <si>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</si>
  <si>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</si>
  <si>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</si>
  <si>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</si>
  <si>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</si>
  <si>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</si>
  <si>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</si>
  <si>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</si>
  <si>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</si>
  <si>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</si>
  <si>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</si>
  <si>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</si>
  <si>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</si>
  <si>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</si>
  <si>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</si>
  <si>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</si>
  <si>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</si>
  <si>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</si>
  <si>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</si>
  <si>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</si>
  <si>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</si>
  <si>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</si>
  <si>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</si>
  <si>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</si>
  <si>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</si>
  <si>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</si>
  <si>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</si>
  <si>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</si>
  <si>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</si>
  <si>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</si>
  <si>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</si>
  <si>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</si>
  <si>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</si>
  <si>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</si>
  <si>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</si>
  <si>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</si>
  <si>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</si>
  <si>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</si>
  <si>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</si>
  <si>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</si>
  <si>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</si>
  <si>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</si>
  <si>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</si>
  <si>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</si>
  <si>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</si>
  <si>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</si>
  <si>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</si>
  <si>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</si>
  <si>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</si>
  <si>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</si>
  <si>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</si>
  <si>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</si>
  <si>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</si>
  <si>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</si>
  <si>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</si>
  <si>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</si>
  <si>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</si>
  <si>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</si>
  <si>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</si>
  <si>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</si>
  <si>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</si>
  <si>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</si>
  <si>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</si>
  <si>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</si>
  <si>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</si>
  <si>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</si>
  <si>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</si>
  <si>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</si>
  <si>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</si>
  <si>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</si>
  <si>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</si>
  <si>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</si>
  <si>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</si>
  <si>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</si>
  <si>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</si>
  <si>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</si>
  <si>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</si>
  <si>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</si>
  <si>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</si>
  <si>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</si>
  <si>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</si>
  <si>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</si>
  <si>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</si>
  <si>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</si>
  <si>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</si>
  <si>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</si>
  <si>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</si>
  <si>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</si>
  <si>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</si>
  <si>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</si>
  <si>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</si>
  <si>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</si>
  <si>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</si>
  <si>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</si>
  <si>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</si>
  <si>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</si>
  <si>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</si>
  <si>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</si>
  <si>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</si>
  <si>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</si>
  <si>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</si>
  <si>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</si>
  <si>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</si>
  <si>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</si>
  <si>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</si>
  <si>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</si>
  <si>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</si>
  <si>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</si>
  <si>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</si>
  <si>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</si>
  <si>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</si>
  <si>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</si>
  <si>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</si>
  <si>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</si>
  <si>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</si>
  <si>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</si>
  <si>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</si>
  <si>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</si>
  <si>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</si>
  <si>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</si>
  <si>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</si>
  <si>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</si>
  <si>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</si>
  <si>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</si>
  <si>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</si>
  <si>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</si>
  <si>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</si>
  <si>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</si>
  <si>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</si>
  <si>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</si>
  <si>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</si>
  <si>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</si>
  <si>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</si>
  <si>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</si>
  <si>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</si>
  <si>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</si>
  <si>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</si>
  <si>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</si>
  <si>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</si>
  <si>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</si>
  <si>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</si>
  <si>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</si>
  <si>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</si>
  <si>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</si>
  <si>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</si>
  <si>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</si>
  <si>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</si>
  <si>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</si>
  <si>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</si>
  <si>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</si>
  <si>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</si>
  <si>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</si>
  <si>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</si>
  <si>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</si>
  <si>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</si>
  <si>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</si>
  <si>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</si>
  <si>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</si>
  <si>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</si>
  <si>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</si>
  <si>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</si>
  <si>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</si>
  <si>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</si>
  <si>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</si>
  <si>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</si>
  <si>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</si>
  <si>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</si>
  <si>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</si>
  <si>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</si>
  <si>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</si>
  <si>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</si>
  <si>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</si>
  <si>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</si>
  <si>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</si>
  <si>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</si>
  <si>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</si>
  <si>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</si>
  <si>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</si>
  <si>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</si>
  <si>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</si>
  <si>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</si>
  <si>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</si>
  <si>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</si>
  <si>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</si>
  <si>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</si>
  <si>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</si>
  <si>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</si>
  <si>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</si>
  <si>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</si>
  <si>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</si>
  <si>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</si>
  <si>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</si>
  <si>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</si>
  <si>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</si>
  <si>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</si>
  <si>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</si>
  <si>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</si>
  <si>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</si>
  <si>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</si>
  <si>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</si>
  <si>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</si>
  <si>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</si>
  <si>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</si>
  <si>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</si>
  <si>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</si>
  <si>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</si>
  <si>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</si>
  <si>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</si>
  <si>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</si>
  <si>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</si>
  <si>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</si>
  <si>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</si>
  <si>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</si>
  <si>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</si>
  <si>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</si>
  <si>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</si>
  <si>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</si>
  <si>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</si>
  <si>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</si>
  <si>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</si>
  <si>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</si>
  <si>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</si>
  <si>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</si>
  <si>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</si>
  <si>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</si>
  <si>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</si>
  <si>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</si>
  <si>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</si>
  <si>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</si>
  <si>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</si>
  <si>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</si>
  <si>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</si>
  <si>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</si>
  <si>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</si>
  <si>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</si>
  <si>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</si>
  <si>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</si>
  <si>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</si>
  <si>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</si>
  <si>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</si>
  <si>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</si>
  <si>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</si>
  <si>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</si>
  <si>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</si>
  <si>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</si>
  <si>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</si>
  <si>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</si>
  <si>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</si>
  <si>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</si>
  <si>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</si>
  <si>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</si>
  <si>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</si>
  <si>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</si>
  <si>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</si>
  <si>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</si>
  <si>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</si>
  <si>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</si>
  <si>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</si>
  <si>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</si>
  <si>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</si>
  <si>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</si>
  <si>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</si>
  <si>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</si>
  <si>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</si>
  <si>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</si>
  <si>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</si>
  <si>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</si>
  <si>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</si>
  <si>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</si>
  <si>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</si>
  <si>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</si>
  <si>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</si>
  <si>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</si>
  <si>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</si>
  <si>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</si>
  <si>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</si>
  <si>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</si>
  <si>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</si>
  <si>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</si>
  <si>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</si>
  <si>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</si>
  <si>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</si>
  <si>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</si>
  <si>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</si>
  <si>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</si>
  <si>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</si>
  <si>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</si>
  <si>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</si>
  <si>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</si>
  <si>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</si>
  <si>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</si>
  <si>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</si>
  <si>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</si>
  <si>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</si>
  <si>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</si>
  <si>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</si>
  <si>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</si>
  <si>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</si>
  <si>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</si>
  <si>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</si>
  <si>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</si>
  <si>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</si>
  <si>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</si>
  <si>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</si>
  <si>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</si>
  <si>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</si>
  <si>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</si>
  <si>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</si>
  <si>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</si>
  <si>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</si>
  <si>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</si>
  <si>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</si>
  <si>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</si>
  <si>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</si>
  <si>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</si>
  <si>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</si>
  <si>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</si>
  <si>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</si>
  <si>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</si>
  <si>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</si>
  <si>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</si>
  <si>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</si>
  <si>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</si>
  <si>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</si>
  <si>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</si>
  <si>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</si>
  <si>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</si>
  <si>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</si>
  <si>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</si>
  <si>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</si>
  <si>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</si>
  <si>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</si>
  <si>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</si>
  <si>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</si>
  <si>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</si>
  <si>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</si>
  <si>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</si>
  <si>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</si>
  <si>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</si>
  <si>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</si>
  <si>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</si>
  <si>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</si>
  <si>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</si>
  <si>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</si>
  <si>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</si>
  <si>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</si>
  <si>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</si>
  <si>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</si>
  <si>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</si>
  <si>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</si>
  <si>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</si>
  <si>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</si>
  <si>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</si>
  <si>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</si>
  <si>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</si>
  <si>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</si>
  <si>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</si>
  <si>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</si>
  <si>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</si>
  <si>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</si>
  <si>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</si>
  <si>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</si>
  <si>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</si>
  <si>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</si>
  <si>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</si>
  <si>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</si>
  <si>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</si>
  <si>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</si>
  <si>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</si>
  <si>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</si>
  <si>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</si>
  <si>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</si>
  <si>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</si>
  <si>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</si>
  <si>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</si>
  <si>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</si>
  <si>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</si>
  <si>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</si>
  <si>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</si>
  <si>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</si>
  <si>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</si>
  <si>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</si>
  <si>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</si>
  <si>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</si>
  <si>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</si>
  <si>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</si>
  <si>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</si>
  <si>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</si>
  <si>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</si>
  <si>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</si>
  <si>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</si>
  <si>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</si>
  <si>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</si>
  <si>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</si>
  <si>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</si>
  <si>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</si>
  <si>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</si>
  <si>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</si>
  <si>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</si>
  <si>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</si>
  <si>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</si>
  <si>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</si>
  <si>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</si>
  <si>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</si>
  <si>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</si>
  <si>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</si>
  <si>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</si>
  <si>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</si>
  <si>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</si>
  <si>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</si>
  <si>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</si>
  <si>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</si>
  <si>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</si>
  <si>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</si>
  <si>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</si>
  <si>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</si>
  <si>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</si>
  <si>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</si>
  <si>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</si>
  <si>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</si>
  <si>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</si>
  <si>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</si>
  <si>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</si>
  <si>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</si>
  <si>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</si>
  <si>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</si>
  <si>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</si>
  <si>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</si>
  <si>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</si>
  <si>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</si>
  <si>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</si>
  <si>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</si>
  <si>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</si>
  <si>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</si>
  <si>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</si>
  <si>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</si>
  <si>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</si>
  <si>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</si>
  <si>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</si>
  <si>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</si>
  <si>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</si>
  <si>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</si>
  <si>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</si>
  <si>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</si>
  <si>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</si>
  <si>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</si>
  <si>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</si>
  <si>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</si>
  <si>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</si>
  <si>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</si>
  <si>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</si>
  <si>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</si>
  <si>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</si>
  <si>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</si>
  <si>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</si>
  <si>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</si>
  <si>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</si>
  <si>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</si>
  <si>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</si>
  <si>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</si>
  <si>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</si>
  <si>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</si>
  <si>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</si>
  <si>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</si>
  <si>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</si>
  <si>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</si>
  <si>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</si>
  <si>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</si>
  <si>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</si>
  <si>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</si>
  <si>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</si>
  <si>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</si>
  <si>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</si>
  <si>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</si>
  <si>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</si>
  <si>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</si>
  <si>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</si>
  <si>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</si>
  <si>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</si>
  <si>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</si>
  <si>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</si>
  <si>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</si>
  <si>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</si>
  <si>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</si>
  <si>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</si>
  <si>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</si>
  <si>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</si>
  <si>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</si>
  <si>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</si>
  <si>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</si>
  <si>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</si>
  <si>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</si>
  <si>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</si>
  <si>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</si>
  <si>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</si>
  <si>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</si>
  <si>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</si>
  <si>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</si>
  <si>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</si>
  <si>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</si>
  <si>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</si>
  <si>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</si>
  <si>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</si>
  <si>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</si>
  <si>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</si>
  <si>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</si>
  <si>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</si>
  <si>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</si>
  <si>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</si>
  <si>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</si>
  <si>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</si>
  <si>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</si>
  <si>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</si>
  <si>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</si>
  <si>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</si>
  <si>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</si>
  <si>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</si>
  <si>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</si>
  <si>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</si>
  <si>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</si>
  <si>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</si>
  <si>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</si>
  <si>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</si>
  <si>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</si>
  <si>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</si>
  <si>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</si>
  <si>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</si>
  <si>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</si>
  <si>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</si>
  <si>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</si>
  <si>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</si>
  <si>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</si>
  <si>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</si>
  <si>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</si>
  <si>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</si>
  <si>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</si>
  <si>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</si>
  <si>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</si>
  <si>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</si>
  <si>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</si>
  <si>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</si>
  <si>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</si>
  <si>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</si>
  <si>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</si>
  <si>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</si>
  <si>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</si>
  <si>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</si>
  <si>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</si>
  <si>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</si>
  <si>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</si>
  <si>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</si>
  <si>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</si>
  <si>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</si>
  <si>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</si>
  <si>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</si>
  <si>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</si>
  <si>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</si>
  <si>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</si>
  <si>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</si>
  <si>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</si>
  <si>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</si>
  <si>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</si>
  <si>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</si>
  <si>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</si>
  <si>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</si>
  <si>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</si>
  <si>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</si>
  <si>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</si>
  <si>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</si>
  <si>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</si>
  <si>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</si>
  <si>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</si>
  <si>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</si>
  <si>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</si>
  <si>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</si>
  <si>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</si>
  <si>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</si>
  <si>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</si>
  <si>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</si>
  <si>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</si>
  <si>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</si>
  <si>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</si>
  <si>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</si>
  <si>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</si>
  <si>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</si>
  <si>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</si>
  <si>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</si>
  <si>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</si>
  <si>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</si>
  <si>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</si>
  <si>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</si>
  <si>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</si>
  <si>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</si>
  <si>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</si>
  <si>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</si>
  <si>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</si>
  <si>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</si>
  <si>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</si>
  <si>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</si>
  <si>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</si>
  <si>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</si>
  <si>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</si>
  <si>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</si>
  <si>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</si>
  <si>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</si>
  <si>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</si>
  <si>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</si>
  <si>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</si>
  <si>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</si>
  <si>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</si>
  <si>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</si>
  <si>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</si>
  <si>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</si>
  <si>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</si>
  <si>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</si>
  <si>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</si>
  <si>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</si>
  <si>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</si>
  <si>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</si>
  <si>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</si>
  <si>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</si>
  <si>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</si>
  <si>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</si>
  <si>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</si>
  <si>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</si>
  <si>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</si>
  <si>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</si>
  <si>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</si>
  <si>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</si>
  <si>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</si>
  <si>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</si>
  <si>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</si>
  <si>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</si>
  <si>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</si>
  <si>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</si>
  <si>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</si>
  <si>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</si>
  <si>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</si>
  <si>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</si>
  <si>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</si>
  <si>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</si>
  <si>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</si>
  <si>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</si>
  <si>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</si>
  <si>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</si>
  <si>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</si>
  <si>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</si>
  <si>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</si>
  <si>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</si>
  <si>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</si>
  <si>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</si>
  <si>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</si>
  <si>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</si>
  <si>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</si>
  <si>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</si>
  <si>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</si>
  <si>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</si>
  <si>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</si>
  <si>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</si>
  <si>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</si>
  <si>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</si>
  <si>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</si>
  <si>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</si>
  <si>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</si>
  <si>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</si>
  <si>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</si>
  <si>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</si>
  <si>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</si>
  <si>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</si>
  <si>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</si>
  <si>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</si>
  <si>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</si>
  <si>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</si>
  <si>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</si>
  <si>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</si>
  <si>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</si>
  <si>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</si>
  <si>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</si>
  <si>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</si>
  <si>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</si>
  <si>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</si>
  <si>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</si>
  <si>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</si>
  <si>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</si>
  <si>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</si>
  <si>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</si>
  <si>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</si>
  <si>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</si>
  <si>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</si>
  <si>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</si>
  <si>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</si>
  <si>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</si>
  <si>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</si>
  <si>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</si>
  <si>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</si>
  <si>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</si>
  <si>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</si>
  <si>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</si>
  <si>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</si>
  <si>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</si>
  <si>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</si>
  <si>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</si>
  <si>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</si>
  <si>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</si>
  <si>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</si>
  <si>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</si>
  <si>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</si>
  <si>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</si>
  <si>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</si>
  <si>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</si>
  <si>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</si>
  <si>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</si>
  <si>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</si>
  <si>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</si>
  <si>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</si>
  <si>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</si>
  <si>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</si>
  <si>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</si>
  <si>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</si>
  <si>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</si>
  <si>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</si>
  <si>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</si>
  <si>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</si>
  <si>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</si>
  <si>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</si>
  <si>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</si>
  <si>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</si>
  <si>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</si>
  <si>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</si>
  <si>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</si>
  <si>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</si>
  <si>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</si>
  <si>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</si>
  <si>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</si>
  <si>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</si>
  <si>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</si>
  <si>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</si>
  <si>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</si>
  <si>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</si>
  <si>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</si>
  <si>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</si>
  <si>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</si>
  <si>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</si>
  <si>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</si>
  <si>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</si>
  <si>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</si>
  <si>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</si>
  <si>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</si>
  <si>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</si>
  <si>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</si>
  <si>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</si>
  <si>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</si>
  <si>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</si>
  <si>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</si>
  <si>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</si>
  <si>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</si>
  <si>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</si>
  <si>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</si>
  <si>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</si>
  <si>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</si>
  <si>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</si>
  <si>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</si>
  <si>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</si>
  <si>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</si>
  <si>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</si>
  <si>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</si>
  <si>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</si>
  <si>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</si>
  <si>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</si>
  <si>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</si>
  <si>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</si>
  <si>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</si>
  <si>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</si>
  <si>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</si>
  <si>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</si>
  <si>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</si>
  <si>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</si>
  <si>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</si>
  <si>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</si>
  <si>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</si>
  <si>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</si>
  <si>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</si>
  <si>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</si>
  <si>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</si>
  <si>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</si>
  <si>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</si>
  <si>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</si>
  <si>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</si>
  <si>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</si>
  <si>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</si>
  <si>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</si>
  <si>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</si>
  <si>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</si>
  <si>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</si>
  <si>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</si>
  <si>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</si>
  <si>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</si>
  <si>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</si>
  <si>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</si>
  <si>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</si>
  <si>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</si>
  <si>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</si>
  <si>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</si>
  <si>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</si>
  <si>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</si>
  <si>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</si>
  <si>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</si>
  <si>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</si>
  <si>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</si>
  <si>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</si>
  <si>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</si>
  <si>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</si>
  <si>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</si>
  <si>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</si>
  <si>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</si>
  <si>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</si>
  <si>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</si>
  <si>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</si>
  <si>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</si>
  <si>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</si>
  <si>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</si>
  <si>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</si>
  <si>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</si>
  <si>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</si>
  <si>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</si>
  <si>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</si>
  <si>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</si>
  <si>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</si>
  <si>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</si>
  <si>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</si>
  <si>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</si>
  <si>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</si>
  <si>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</si>
  <si>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</si>
  <si>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</si>
  <si>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</si>
  <si>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</si>
  <si>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</si>
  <si>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</si>
  <si>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</si>
  <si>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</si>
  <si>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</si>
  <si>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</si>
  <si>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</si>
  <si>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</si>
  <si>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</si>
  <si>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</si>
  <si>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</si>
  <si>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</si>
  <si>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</si>
  <si>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</si>
  <si>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</si>
  <si>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</si>
  <si>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</si>
  <si>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</si>
  <si>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</si>
  <si>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</si>
  <si>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</si>
  <si>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</si>
  <si>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</si>
  <si>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</si>
  <si>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</si>
  <si>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</si>
  <si>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</si>
  <si>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</si>
  <si>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</si>
  <si>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</si>
  <si>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</si>
  <si>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</si>
  <si>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</si>
  <si>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</si>
  <si>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</si>
  <si>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</si>
  <si>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</si>
  <si>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</si>
  <si>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</si>
  <si>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</si>
  <si>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</si>
  <si>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</si>
  <si>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</si>
  <si>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</si>
  <si>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</si>
  <si>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</si>
  <si>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</si>
  <si>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</si>
  <si>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</si>
  <si>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</si>
  <si>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</si>
  <si>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</si>
  <si>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</si>
  <si>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</si>
  <si>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</si>
  <si>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</si>
  <si>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</si>
  <si>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</si>
  <si>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</si>
  <si>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</si>
  <si>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</si>
  <si>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</si>
  <si>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</si>
  <si>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</si>
  <si>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</si>
  <si>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</si>
  <si>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</si>
  <si>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</si>
  <si>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</si>
  <si>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</si>
  <si>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</si>
  <si>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</si>
  <si>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</si>
  <si>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</si>
  <si>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</si>
  <si>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</si>
  <si>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</si>
  <si>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</si>
  <si>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</si>
  <si>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</si>
  <si>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</si>
  <si>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</si>
  <si>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</si>
  <si>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</si>
  <si>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</si>
  <si>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</si>
  <si>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</si>
  <si>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</si>
  <si>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</si>
  <si>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</si>
  <si>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</si>
  <si>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</si>
  <si>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</si>
  <si>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</si>
  <si>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</si>
  <si>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</si>
  <si>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</si>
  <si>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</si>
  <si>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</si>
  <si>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</si>
  <si>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</si>
  <si>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</si>
  <si>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</si>
  <si>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</si>
  <si>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</si>
  <si>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</si>
  <si>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</si>
  <si>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</si>
  <si>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</si>
  <si>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</si>
  <si>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</si>
  <si>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</si>
  <si>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</si>
  <si>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</si>
  <si>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</si>
  <si>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</si>
  <si>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</si>
  <si>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</si>
  <si>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</si>
  <si>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</si>
  <si>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</si>
  <si>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</si>
  <si>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</si>
  <si>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</si>
  <si>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</si>
  <si>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</si>
  <si>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</si>
  <si>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</si>
  <si>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</si>
  <si>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</si>
  <si>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</si>
  <si>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</si>
  <si>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</si>
  <si>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</si>
  <si>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</si>
  <si>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</si>
  <si>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</si>
  <si>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</si>
  <si>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</si>
  <si>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</si>
  <si>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</si>
  <si>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</si>
  <si>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</si>
  <si>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</si>
  <si>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</si>
  <si>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</si>
  <si>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</si>
  <si>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</si>
  <si>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</si>
  <si>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</si>
  <si>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</si>
  <si>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</si>
  <si>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</si>
  <si>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</si>
  <si>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</si>
  <si>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</si>
  <si>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</si>
  <si>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</si>
  <si>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</si>
  <si>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</si>
  <si>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</si>
  <si>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</si>
  <si>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</si>
  <si>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</si>
  <si>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</si>
  <si>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</si>
  <si>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</si>
  <si>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</si>
  <si>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</si>
  <si>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</si>
  <si>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</si>
  <si>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</si>
  <si>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</si>
  <si>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</si>
  <si>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</si>
  <si>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</si>
  <si>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</si>
  <si>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</si>
  <si>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</si>
  <si>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</si>
  <si>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</si>
  <si>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</si>
  <si>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</si>
  <si>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</si>
  <si>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</si>
  <si>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</si>
  <si>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</si>
  <si>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</si>
  <si>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</si>
  <si>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</si>
  <si>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</si>
  <si>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</si>
  <si>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</si>
  <si>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</si>
  <si>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</si>
  <si>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</si>
  <si>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</si>
  <si>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</si>
  <si>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</si>
  <si>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</si>
  <si>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</si>
  <si>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</si>
  <si>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</si>
  <si>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</si>
  <si>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</si>
  <si>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</si>
  <si>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</si>
  <si>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</si>
  <si>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</si>
  <si>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</si>
  <si>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</si>
  <si>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</si>
  <si>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</si>
  <si>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</si>
  <si>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</si>
  <si>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</si>
  <si>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</si>
  <si>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</si>
  <si>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</si>
  <si>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</si>
  <si>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</si>
  <si>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</si>
  <si>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</si>
  <si>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</si>
  <si>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</si>
  <si>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</si>
  <si>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</si>
  <si>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</si>
  <si>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</si>
  <si>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</si>
  <si>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</si>
  <si>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</si>
  <si>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</si>
  <si>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</si>
  <si>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</si>
  <si>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</si>
  <si>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</si>
  <si>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</si>
  <si>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</si>
  <si>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</si>
  <si>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</si>
  <si>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</si>
  <si>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</si>
  <si>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</si>
  <si>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</si>
  <si>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</si>
  <si>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</si>
  <si>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</si>
  <si>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</si>
  <si>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</si>
  <si>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</si>
  <si>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</si>
  <si>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</si>
  <si>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</si>
  <si>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</si>
  <si>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</si>
  <si>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</si>
  <si>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</si>
  <si>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</si>
  <si>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</si>
  <si>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</si>
  <si>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</si>
  <si>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</si>
  <si>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</si>
  <si>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</si>
  <si>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</si>
  <si>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</si>
  <si>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</si>
  <si>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</si>
  <si>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</si>
  <si>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</si>
  <si>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</si>
  <si>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</si>
  <si>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</si>
  <si>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</si>
  <si>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</si>
  <si>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</si>
  <si>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</si>
  <si>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</si>
  <si>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</si>
  <si>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</si>
  <si>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</si>
  <si>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</si>
  <si>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</si>
  <si>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</si>
  <si>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</si>
  <si>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</si>
  <si>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</si>
  <si>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</si>
  <si>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</si>
  <si>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</si>
  <si>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</si>
  <si>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</si>
  <si>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</si>
  <si>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</si>
  <si>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</si>
  <si>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</si>
  <si>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</si>
  <si>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</si>
  <si>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</si>
  <si>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</si>
  <si>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</si>
  <si>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</si>
  <si>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</si>
  <si>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</si>
  <si>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</si>
  <si>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</si>
  <si>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</si>
  <si>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</si>
  <si>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</si>
  <si>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</si>
  <si>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</si>
  <si>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</si>
  <si>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</si>
  <si>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</si>
  <si>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</si>
  <si>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</si>
  <si>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</si>
  <si>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</si>
  <si>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</si>
  <si>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</si>
  <si>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</si>
  <si>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</si>
  <si>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</si>
  <si>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</si>
  <si>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</si>
  <si>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</si>
  <si>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</si>
  <si>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</si>
  <si>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</si>
  <si>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</si>
  <si>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</si>
  <si>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</si>
  <si>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</si>
  <si>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</si>
  <si>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</si>
  <si>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</si>
  <si>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</si>
  <si>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</si>
  <si>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</si>
  <si>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</si>
  <si>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</si>
  <si>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</si>
  <si>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</si>
  <si>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</si>
  <si>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</si>
  <si>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</si>
  <si>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</si>
  <si>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</si>
  <si>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</si>
  <si>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</si>
  <si>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</si>
  <si>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</si>
  <si>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</si>
  <si>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</si>
  <si>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</si>
  <si>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</si>
  <si>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</si>
  <si>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</si>
  <si>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</si>
  <si>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</si>
  <si>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</si>
  <si>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</si>
  <si>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</si>
  <si>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</si>
  <si>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</si>
  <si>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</si>
  <si>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</si>
  <si>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</si>
  <si>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</si>
  <si>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</si>
  <si>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</si>
  <si>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</si>
  <si>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</si>
  <si>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</si>
  <si>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</si>
  <si>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</si>
  <si>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</si>
  <si>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</si>
  <si>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</si>
  <si>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</si>
  <si>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</si>
  <si>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</si>
  <si>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</si>
  <si>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</si>
  <si>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</si>
  <si>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</si>
  <si>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</si>
  <si>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</si>
  <si>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</si>
  <si>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</si>
  <si>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</si>
  <si>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</si>
  <si>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</si>
  <si>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</si>
  <si>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</si>
  <si>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</si>
  <si>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</si>
  <si>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</si>
  <si>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</si>
  <si>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</si>
  <si>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</si>
  <si>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</si>
  <si>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</si>
  <si>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</si>
  <si>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</si>
  <si>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</si>
  <si>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</si>
  <si>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</si>
  <si>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</si>
  <si>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</si>
  <si>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</si>
  <si>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</si>
  <si>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</si>
  <si>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</si>
  <si>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</si>
  <si>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</si>
  <si>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</si>
  <si>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</si>
  <si>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</si>
  <si>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</si>
  <si>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</si>
  <si>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</si>
  <si>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</si>
  <si>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</si>
  <si>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</si>
  <si>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</si>
  <si>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</si>
  <si>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</si>
  <si>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</si>
  <si>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</si>
  <si>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</si>
  <si>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</si>
  <si>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</si>
  <si>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</si>
  <si>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</si>
  <si>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</si>
  <si>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</si>
  <si>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</si>
  <si>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</si>
  <si>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</si>
  <si>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</si>
  <si>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</si>
  <si>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</si>
  <si>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</si>
  <si>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</si>
  <si>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</si>
  <si>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</si>
  <si>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</si>
  <si>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</si>
  <si>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</si>
  <si>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</si>
  <si>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</si>
  <si>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</si>
  <si>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</si>
  <si>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</si>
  <si>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</si>
  <si>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</si>
  <si>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</si>
  <si>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</si>
  <si>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</si>
  <si>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</si>
  <si>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</si>
  <si>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</si>
  <si>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</si>
  <si>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</si>
  <si>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</si>
  <si>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</si>
  <si>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</si>
  <si>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</si>
  <si>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</si>
  <si>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</si>
  <si>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</si>
  <si>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</si>
  <si>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</si>
  <si>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</si>
  <si>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</si>
  <si>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</si>
  <si>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</si>
  <si>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</si>
  <si>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</si>
  <si>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</si>
  <si>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</si>
  <si>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</si>
  <si>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</si>
  <si>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</si>
  <si>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</si>
  <si>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</si>
  <si>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</si>
  <si>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</si>
  <si>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</si>
  <si>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</si>
  <si>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</si>
  <si>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</si>
  <si>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</si>
  <si>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</si>
  <si>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</si>
  <si>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</si>
  <si>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</si>
  <si>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</si>
  <si>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</si>
  <si>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</si>
  <si>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</si>
  <si>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</si>
  <si>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</si>
  <si>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</si>
  <si>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</si>
  <si>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</si>
  <si>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</si>
  <si>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</si>
  <si>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</si>
  <si>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</si>
  <si>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</si>
  <si>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</si>
  <si>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</si>
  <si>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</si>
  <si>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</si>
  <si>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</si>
  <si>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</si>
  <si>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</si>
  <si>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</si>
  <si>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</si>
  <si>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</si>
  <si>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</si>
  <si>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</si>
  <si>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</si>
  <si>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</si>
  <si>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</si>
  <si>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</si>
  <si>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</si>
  <si>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</si>
  <si>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</si>
  <si>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</si>
  <si>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</si>
  <si>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</si>
  <si>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</si>
  <si>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</si>
  <si>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</si>
  <si>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</si>
  <si>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</si>
  <si>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</si>
  <si>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</si>
  <si>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</si>
  <si>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</si>
  <si>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</si>
  <si>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</si>
  <si>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</si>
  <si>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</si>
  <si>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</si>
  <si>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</si>
  <si>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</si>
  <si>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</si>
  <si>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</si>
  <si>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</si>
  <si>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</si>
  <si>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</si>
  <si>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</si>
  <si>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</si>
  <si>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</si>
  <si>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</si>
  <si>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</si>
  <si>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</si>
  <si>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</si>
  <si>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</si>
  <si>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</si>
  <si>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</si>
  <si>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</si>
  <si>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</si>
  <si>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</si>
  <si>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</si>
  <si>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</si>
  <si>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</si>
  <si>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</si>
  <si>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</si>
  <si>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</si>
  <si>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</si>
  <si>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</si>
  <si>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</si>
  <si>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</si>
  <si>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</si>
  <si>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</si>
  <si>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</si>
  <si>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</si>
  <si>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</si>
  <si>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</si>
  <si>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</si>
  <si>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</si>
  <si>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</si>
  <si>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</si>
  <si>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</si>
  <si>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</si>
  <si>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</si>
  <si>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</si>
  <si>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</si>
  <si>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</si>
  <si>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</si>
  <si>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</si>
  <si>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</si>
  <si>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</si>
  <si>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</si>
  <si>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</si>
  <si>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</si>
  <si>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</si>
  <si>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</si>
  <si>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</si>
  <si>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</si>
  <si>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</si>
  <si>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</si>
  <si>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</si>
  <si>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</si>
  <si>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</si>
  <si>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</si>
  <si>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</si>
  <si>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</si>
  <si>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</si>
  <si>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</si>
  <si>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</si>
  <si>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</si>
  <si>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</si>
  <si>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</si>
  <si>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</si>
  <si>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</si>
  <si>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</si>
  <si>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</si>
  <si>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</si>
  <si>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</si>
  <si>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</si>
  <si>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</si>
  <si>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</si>
  <si>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</si>
  <si>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</si>
  <si>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</si>
  <si>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</si>
  <si>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</si>
  <si>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</si>
  <si>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</si>
  <si>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</si>
  <si>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</si>
  <si>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</si>
  <si>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</si>
  <si>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</si>
  <si>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</si>
  <si>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</si>
  <si>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</si>
  <si>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</si>
  <si>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</si>
  <si>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</si>
  <si>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</si>
  <si>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</si>
  <si>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</si>
  <si>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</si>
  <si>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</si>
  <si>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</si>
  <si>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</si>
  <si>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</si>
  <si>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</si>
  <si>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</si>
  <si>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</si>
  <si>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</si>
  <si>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</si>
  <si>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</si>
  <si>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</si>
  <si>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</si>
  <si>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</si>
  <si>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</si>
  <si>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</si>
  <si>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</si>
  <si>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</si>
  <si>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</si>
  <si>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</si>
  <si>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</si>
  <si>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</si>
  <si>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</si>
  <si>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</si>
  <si>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</si>
  <si>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</si>
  <si>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</si>
  <si>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</si>
  <si>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</si>
  <si>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</si>
  <si>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</si>
  <si>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</si>
  <si>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</si>
  <si>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</si>
  <si>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</si>
  <si>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</si>
  <si>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</si>
  <si>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</si>
  <si>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</si>
  <si>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</si>
  <si>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</si>
  <si>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</si>
  <si>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</si>
  <si>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</si>
  <si>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</si>
  <si>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</si>
  <si>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</si>
  <si>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</si>
  <si>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</si>
  <si>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</si>
  <si>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</si>
  <si>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</si>
  <si>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</si>
  <si>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</si>
  <si>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</si>
  <si>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</si>
  <si>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</si>
  <si>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</si>
  <si>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</si>
  <si>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</si>
  <si>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</si>
  <si>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</si>
  <si>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</si>
  <si>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</si>
  <si>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</si>
  <si>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</si>
  <si>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</si>
  <si>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</si>
  <si>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</si>
  <si>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</si>
  <si>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</si>
  <si>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</si>
  <si>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</si>
  <si>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</si>
  <si>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</si>
  <si>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</si>
  <si>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</si>
  <si>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</si>
  <si>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</si>
  <si>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</si>
  <si>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</si>
  <si>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</si>
  <si>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</si>
  <si>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</si>
  <si>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</si>
  <si>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</si>
  <si>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</si>
  <si>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</si>
  <si>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</si>
  <si>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</si>
  <si>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</si>
  <si>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</si>
  <si>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</si>
  <si>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</si>
  <si>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</si>
  <si>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</si>
  <si>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</si>
  <si>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</si>
  <si>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</si>
  <si>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</si>
  <si>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</si>
  <si>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</si>
  <si>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</si>
  <si>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</si>
  <si>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</si>
  <si>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</si>
  <si>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</si>
  <si>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</si>
  <si>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</si>
  <si>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</si>
  <si>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</si>
  <si>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</si>
  <si>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</si>
  <si>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</si>
  <si>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</si>
  <si>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</si>
  <si>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</si>
  <si>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</si>
  <si>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</si>
  <si>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</si>
  <si>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</si>
  <si>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</si>
  <si>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</si>
  <si>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</si>
  <si>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</si>
  <si>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</si>
  <si>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</si>
  <si>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</si>
  <si>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</si>
  <si>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</si>
  <si>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</si>
  <si>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</si>
  <si>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</si>
  <si>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</si>
  <si>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</si>
  <si>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</si>
  <si>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</si>
  <si>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</si>
  <si>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</si>
  <si>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</si>
  <si>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</si>
  <si>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</si>
  <si>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</si>
  <si>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</si>
  <si>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</si>
  <si>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</si>
  <si>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</si>
  <si>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</si>
  <si>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</si>
  <si>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</si>
  <si>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</si>
  <si>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</si>
  <si>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</si>
  <si>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</si>
  <si>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</si>
  <si>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</si>
  <si>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</si>
  <si>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</si>
  <si>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</si>
  <si>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</si>
  <si>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</si>
  <si>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</si>
  <si>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</si>
  <si>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</si>
  <si>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</si>
  <si>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</si>
  <si>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</si>
  <si>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</si>
  <si>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</si>
  <si>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</si>
  <si>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</si>
  <si>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</si>
  <si>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</si>
  <si>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</si>
  <si>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</si>
  <si>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</si>
  <si>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</si>
  <si>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</si>
  <si>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</si>
  <si>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</si>
  <si>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</si>
  <si>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</si>
  <si>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</si>
  <si>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</si>
  <si>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</si>
  <si>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</si>
  <si>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</si>
  <si>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</si>
  <si>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</si>
  <si>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</si>
  <si>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</si>
  <si>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</si>
  <si>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</si>
  <si>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</si>
  <si>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</si>
  <si>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</si>
  <si>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</si>
  <si>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</si>
  <si>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</si>
  <si>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</si>
  <si>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</si>
  <si>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</si>
  <si>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</si>
  <si>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</si>
  <si>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</si>
  <si>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</si>
  <si>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</si>
  <si>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</si>
  <si>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</si>
  <si>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</si>
  <si>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</si>
  <si>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</si>
  <si>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</si>
  <si>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</si>
  <si>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</si>
  <si>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</si>
  <si>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</si>
  <si>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</si>
  <si>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</si>
  <si>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</si>
  <si>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</si>
  <si>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</si>
  <si>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</si>
  <si>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</si>
  <si>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</si>
  <si>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</si>
  <si>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</si>
  <si>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</si>
  <si>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</si>
  <si>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</si>
  <si>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</si>
  <si>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</si>
  <si>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</si>
  <si>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</si>
  <si>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</si>
  <si>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</si>
  <si>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</si>
  <si>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</si>
  <si>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</si>
  <si>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</si>
  <si>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</si>
  <si>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</si>
  <si>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</si>
  <si>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</si>
  <si>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</si>
  <si>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</si>
  <si>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</si>
  <si>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</si>
  <si>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</si>
  <si>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</si>
  <si>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</si>
  <si>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</si>
  <si>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</si>
  <si>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</si>
  <si>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</si>
  <si>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</si>
  <si>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</si>
  <si>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</si>
  <si>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</si>
  <si>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</si>
  <si>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</si>
  <si>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</si>
  <si>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</si>
  <si>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</si>
  <si>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</si>
  <si>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</si>
  <si>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</si>
  <si>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</si>
  <si>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</si>
  <si>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</si>
  <si>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</si>
  <si>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</si>
  <si>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</si>
  <si>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</si>
  <si>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</si>
  <si>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</si>
  <si>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</si>
  <si>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</si>
  <si>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</si>
  <si>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</si>
  <si>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</si>
  <si>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</si>
  <si>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</si>
  <si>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</si>
  <si>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</si>
  <si>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</si>
  <si>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</si>
  <si>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</si>
  <si>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</si>
  <si>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</si>
  <si>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</si>
  <si>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</si>
  <si>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</si>
  <si>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</si>
  <si>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</si>
  <si>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</si>
  <si>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</si>
  <si>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</si>
  <si>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</si>
  <si>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</si>
  <si>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</si>
  <si>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</si>
  <si>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</si>
  <si>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</si>
  <si>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</si>
  <si>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</si>
  <si>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</si>
  <si>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</si>
  <si>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</si>
  <si>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</si>
  <si>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</si>
  <si>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</si>
  <si>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</si>
  <si>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</si>
  <si>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</si>
  <si>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</si>
  <si>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</si>
  <si>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</si>
  <si>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</si>
  <si>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</si>
  <si>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</si>
  <si>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</si>
  <si>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</si>
  <si>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</si>
  <si>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</si>
  <si>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</si>
  <si>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</si>
  <si>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</si>
  <si>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</si>
  <si>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</si>
  <si>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</si>
  <si>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</si>
  <si>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</si>
  <si>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</si>
  <si>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</si>
  <si>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</si>
  <si>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</si>
  <si>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</si>
  <si>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</si>
  <si>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</si>
  <si>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</si>
  <si>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</si>
  <si>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</si>
  <si>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</si>
  <si>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</si>
  <si>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</si>
  <si>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</si>
  <si>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</si>
  <si>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</si>
  <si>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</si>
  <si>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</si>
  <si>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</si>
  <si>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</si>
  <si>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</si>
  <si>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</si>
  <si>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</si>
  <si>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</si>
  <si>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</si>
  <si>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</si>
  <si>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</si>
  <si>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</si>
  <si>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</si>
  <si>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</si>
  <si>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</si>
  <si>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</si>
  <si>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</si>
  <si>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</si>
  <si>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</si>
  <si>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</si>
  <si>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</si>
  <si>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</si>
  <si>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</si>
  <si>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</si>
  <si>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</si>
  <si>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</si>
  <si>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</si>
  <si>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</si>
  <si>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</si>
  <si>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</si>
  <si>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</si>
  <si>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</si>
  <si>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</si>
  <si>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</si>
  <si>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</si>
  <si>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</si>
  <si>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</si>
  <si>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</si>
  <si>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</si>
  <si>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</si>
  <si>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</si>
  <si>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</si>
  <si>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</si>
  <si>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</si>
  <si>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</si>
  <si>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</si>
  <si>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</si>
  <si>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</si>
  <si>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</si>
  <si>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</si>
  <si>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</si>
  <si>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</si>
  <si>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</si>
  <si>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</si>
  <si>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</si>
  <si>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</si>
  <si>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</si>
  <si>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</si>
  <si>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</si>
  <si>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</si>
  <si>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</si>
  <si>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</si>
  <si>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</si>
  <si>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</si>
  <si>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</si>
  <si>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</si>
  <si>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</si>
  <si>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</si>
  <si>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</si>
  <si>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</si>
  <si>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</si>
  <si>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</si>
  <si>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</si>
  <si>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</si>
  <si>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</si>
  <si>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</si>
  <si>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</si>
  <si>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</si>
  <si>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</si>
  <si>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</si>
  <si>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</si>
  <si>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</si>
  <si>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</si>
  <si>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</si>
  <si>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</si>
  <si>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</si>
  <si>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</si>
  <si>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</si>
  <si>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</si>
  <si>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</si>
  <si>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</si>
  <si>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</si>
  <si>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</si>
  <si>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</si>
  <si>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</si>
  <si>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</si>
  <si>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</si>
  <si>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</si>
  <si>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</si>
  <si>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</si>
  <si>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</si>
  <si>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</si>
  <si>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</si>
  <si>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</si>
  <si>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</si>
  <si>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</si>
  <si>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</si>
  <si>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</si>
  <si>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</si>
  <si>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</si>
  <si>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</si>
  <si>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</si>
  <si>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</si>
  <si>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</si>
  <si>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</si>
  <si>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</si>
  <si>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</si>
  <si>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</si>
  <si>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</si>
  <si>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</si>
  <si>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</si>
  <si>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</si>
  <si>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</si>
  <si>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</si>
  <si>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</si>
  <si>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</si>
  <si>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</si>
  <si>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</si>
  <si>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</si>
  <si>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</si>
  <si>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</si>
  <si>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</si>
  <si>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</si>
  <si>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</si>
  <si>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</si>
  <si>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</si>
  <si>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</si>
  <si>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</si>
  <si>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</si>
  <si>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</si>
  <si>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</si>
  <si>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</si>
  <si>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</si>
  <si>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</si>
  <si>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</si>
  <si>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</si>
  <si>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</si>
  <si>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</si>
  <si>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</si>
  <si>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</si>
  <si>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</si>
  <si>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</si>
  <si>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</si>
  <si>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</si>
  <si>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</si>
  <si>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</si>
  <si>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</si>
  <si>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</si>
  <si>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</si>
  <si>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</si>
  <si>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</si>
  <si>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</si>
  <si>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</si>
  <si>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</si>
  <si>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</si>
  <si>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</si>
  <si>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</si>
  <si>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</si>
  <si>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</si>
  <si>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</si>
  <si>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</si>
  <si>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</si>
  <si>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</si>
  <si>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</si>
  <si>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</si>
  <si>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</si>
  <si>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</si>
  <si>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</si>
  <si>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</si>
  <si>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</si>
  <si>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</si>
  <si>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</si>
  <si>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</si>
  <si>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</si>
  <si>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</si>
  <si>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</si>
  <si>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</si>
  <si>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</si>
  <si>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</si>
  <si>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</si>
  <si>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</si>
  <si>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</si>
  <si>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</si>
  <si>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</si>
  <si>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</si>
  <si>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</si>
  <si>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</si>
  <si>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</si>
  <si>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</si>
  <si>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</si>
  <si>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</si>
  <si>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</si>
  <si>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</si>
  <si>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</si>
  <si>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</si>
  <si>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</si>
  <si>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</si>
  <si>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</si>
  <si>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</si>
  <si>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</si>
  <si>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</si>
  <si>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</si>
  <si>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</si>
  <si>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</si>
  <si>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</si>
  <si>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</si>
  <si>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</si>
  <si>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</si>
  <si>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</si>
  <si>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</si>
  <si>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</si>
  <si>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</si>
  <si>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</si>
  <si>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</si>
  <si>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</si>
  <si>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</si>
  <si>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</si>
  <si>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</si>
  <si>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</si>
  <si>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</si>
  <si>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</si>
  <si>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</si>
  <si>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</si>
  <si>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</si>
  <si>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</si>
  <si>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</si>
  <si>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</si>
  <si>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</si>
  <si>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</si>
  <si>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</si>
  <si>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</si>
  <si>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</si>
  <si>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</si>
  <si>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</si>
  <si>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</si>
  <si>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</si>
  <si>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</si>
  <si>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</si>
  <si>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</si>
  <si>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</si>
  <si>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</si>
  <si>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</si>
  <si>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</si>
  <si>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</si>
  <si>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</si>
  <si>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</si>
  <si>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</si>
  <si>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</si>
  <si>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</si>
  <si>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</si>
  <si>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</si>
  <si>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</si>
  <si>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</si>
  <si>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</si>
  <si>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</si>
  <si>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</si>
  <si>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</si>
  <si>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</si>
  <si>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</si>
  <si>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</si>
  <si>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</si>
  <si>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</si>
  <si>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</si>
  <si>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</si>
  <si>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</si>
  <si>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</si>
  <si>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</si>
  <si>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</si>
  <si>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</si>
  <si>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</si>
  <si>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</si>
  <si>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</si>
  <si>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</si>
  <si>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</si>
  <si>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</si>
  <si>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</si>
  <si>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</si>
  <si>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</si>
  <si>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</si>
  <si>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</si>
  <si>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</si>
  <si>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</si>
  <si>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</si>
  <si>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</si>
  <si>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</si>
  <si>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</si>
  <si>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</si>
  <si>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</si>
  <si>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</si>
  <si>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</si>
  <si>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</si>
  <si>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</si>
  <si>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</si>
  <si>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</si>
  <si>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</si>
  <si>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</si>
  <si>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</si>
  <si>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</si>
  <si>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</si>
  <si>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</si>
  <si>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</si>
  <si>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</si>
  <si>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</si>
  <si>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</si>
  <si>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</si>
  <si>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</si>
  <si>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</si>
  <si>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</si>
  <si>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</si>
  <si>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</si>
  <si>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</si>
  <si>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</si>
  <si>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</si>
  <si>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</si>
  <si>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</si>
  <si>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</si>
  <si>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</si>
  <si>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</si>
  <si>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</si>
  <si>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</si>
  <si>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</si>
  <si>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</si>
  <si>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</si>
  <si>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</si>
  <si>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</si>
  <si>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</si>
  <si>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</si>
  <si>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</si>
  <si>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</si>
  <si>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</si>
  <si>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</si>
  <si>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</si>
  <si>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</si>
  <si>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</si>
  <si>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</si>
  <si>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</si>
  <si>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</si>
  <si>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</si>
  <si>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</si>
  <si>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</si>
  <si>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</si>
  <si>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</si>
  <si>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</si>
  <si>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</si>
  <si>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</si>
  <si>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</si>
  <si>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</si>
  <si>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</si>
  <si>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</si>
  <si>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</si>
  <si>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</si>
  <si>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</si>
  <si>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</si>
  <si>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</si>
  <si>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</si>
  <si>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</si>
  <si>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</si>
  <si>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</si>
  <si>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</si>
  <si>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</si>
  <si>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</si>
  <si>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</si>
  <si>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</si>
  <si>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</si>
  <si>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</si>
  <si>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</si>
  <si>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</si>
  <si>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</si>
  <si>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</si>
  <si>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</si>
  <si>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</si>
  <si>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</si>
  <si>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</si>
  <si>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</si>
  <si>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</si>
  <si>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</si>
  <si>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</si>
  <si>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</si>
  <si>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</si>
  <si>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</si>
  <si>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</si>
  <si>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</si>
  <si>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</si>
  <si>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</si>
  <si>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</si>
  <si>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</si>
  <si>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</si>
  <si>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</si>
  <si>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</si>
  <si>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</si>
  <si>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</si>
  <si>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</si>
  <si>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</si>
  <si>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</si>
  <si>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</si>
  <si>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</si>
  <si>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</si>
  <si>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</si>
  <si>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</si>
  <si>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</si>
  <si>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</si>
  <si>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</si>
  <si>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</si>
  <si>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</si>
  <si>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</si>
  <si>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</si>
  <si>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</si>
  <si>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</si>
  <si>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</si>
  <si>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</si>
  <si>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</si>
  <si>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</si>
  <si>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</si>
  <si>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</si>
  <si>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</si>
  <si>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</si>
  <si>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</si>
  <si>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</si>
  <si>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</si>
  <si>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</si>
  <si>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</si>
  <si>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</si>
  <si>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</si>
  <si>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</si>
  <si>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</si>
  <si>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</si>
  <si>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</si>
  <si>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</si>
  <si>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</si>
  <si>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</si>
  <si>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</si>
  <si>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</si>
  <si>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</si>
  <si>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</si>
  <si>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</si>
  <si>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</si>
  <si>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</si>
  <si>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</si>
  <si>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</si>
  <si>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</si>
  <si>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</si>
  <si>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</si>
  <si>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</si>
  <si>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</si>
  <si>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</si>
  <si>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</si>
  <si>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</si>
  <si>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</si>
  <si>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</si>
  <si>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</si>
  <si>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</si>
  <si>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</si>
  <si>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</si>
  <si>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</si>
  <si>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</si>
  <si>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</si>
  <si>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</si>
  <si>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</si>
  <si>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</si>
  <si>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</si>
  <si>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</si>
  <si>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</si>
  <si>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</si>
  <si>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</si>
  <si>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</si>
  <si>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</si>
  <si>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</si>
  <si>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</si>
  <si>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</si>
  <si>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</si>
  <si>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</si>
  <si>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</si>
  <si>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</si>
  <si>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</si>
  <si>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</si>
  <si>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</si>
  <si>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</si>
  <si>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</si>
  <si>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</si>
  <si>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</si>
  <si>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</si>
  <si>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</si>
  <si>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</si>
  <si>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</si>
  <si>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</si>
  <si>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</si>
  <si>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</si>
  <si>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</si>
  <si>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</si>
  <si>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</si>
  <si>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</si>
  <si>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</si>
  <si>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</si>
  <si>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</si>
  <si>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</si>
  <si>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</si>
  <si>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</si>
  <si>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</si>
  <si>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</si>
  <si>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</si>
  <si>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</si>
  <si>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</si>
  <si>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</si>
  <si>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</si>
  <si>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</si>
  <si>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</si>
  <si>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</si>
  <si>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</si>
  <si>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</si>
  <si>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</si>
  <si>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</si>
  <si>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</si>
  <si>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</si>
  <si>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</si>
  <si>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</si>
  <si>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</si>
  <si>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</si>
  <si>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</si>
  <si>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</si>
  <si>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</si>
  <si>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</si>
  <si>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</si>
  <si>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</si>
  <si>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</si>
  <si>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</si>
  <si>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</si>
  <si>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</si>
  <si>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</si>
  <si>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</si>
  <si>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</si>
  <si>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</si>
  <si>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</si>
  <si>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</si>
  <si>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</si>
  <si>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</si>
  <si>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</si>
  <si>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</si>
  <si>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</si>
  <si>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</si>
  <si>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</si>
  <si>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</si>
  <si>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</si>
  <si>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</si>
  <si>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</si>
  <si>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</si>
  <si>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</si>
  <si>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</si>
  <si>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</si>
  <si>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</si>
  <si>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</si>
  <si>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</si>
  <si>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</si>
  <si>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</si>
  <si>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</si>
  <si>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</si>
  <si>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</si>
  <si>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</si>
  <si>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</si>
  <si>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</si>
  <si>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</si>
  <si>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</si>
  <si>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</si>
  <si>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</si>
  <si>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</si>
  <si>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</si>
  <si>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</si>
  <si>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</si>
  <si>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</si>
  <si>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</si>
  <si>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</si>
  <si>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</si>
  <si>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</si>
  <si>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</si>
  <si>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</si>
  <si>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</si>
  <si>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</si>
  <si>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</si>
  <si>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</si>
  <si>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</si>
  <si>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</si>
  <si>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</si>
  <si>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</si>
  <si>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</si>
  <si>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</si>
  <si>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</si>
  <si>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</si>
  <si>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</si>
  <si>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</si>
  <si>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</si>
  <si>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</si>
  <si>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</si>
  <si>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</si>
  <si>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</si>
  <si>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</si>
  <si>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</si>
  <si>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</si>
  <si>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</si>
  <si>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</si>
  <si>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</si>
  <si>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</si>
  <si>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</si>
  <si>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</si>
  <si>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</si>
  <si>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</si>
  <si>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</si>
  <si>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</si>
  <si>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</si>
  <si>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</si>
  <si>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</si>
  <si>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</si>
  <si>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</si>
  <si>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</si>
  <si>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</si>
  <si>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</si>
  <si>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</si>
  <si>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</si>
  <si>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</si>
  <si>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</si>
  <si>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</si>
  <si>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</si>
  <si>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</si>
  <si>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</si>
  <si>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</si>
  <si>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</si>
  <si>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</si>
  <si>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</si>
  <si>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</si>
  <si>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</si>
  <si>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</si>
  <si>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</si>
  <si>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</si>
  <si>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</si>
  <si>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</si>
  <si>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</si>
  <si>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</si>
  <si>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</si>
  <si>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</si>
  <si>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</si>
  <si>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</si>
  <si>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</si>
  <si>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</si>
  <si>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</si>
  <si>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</si>
  <si>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</si>
  <si>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</si>
  <si>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</si>
  <si>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</si>
  <si>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</si>
  <si>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</si>
  <si>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</si>
  <si>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</si>
  <si>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</si>
  <si>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</si>
  <si>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</si>
  <si>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</si>
  <si>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</si>
  <si>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</si>
  <si>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</si>
  <si>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</si>
  <si>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</si>
  <si>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</si>
  <si>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</si>
  <si>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</si>
  <si>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</si>
  <si>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</si>
  <si>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</si>
  <si>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</si>
  <si>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</si>
  <si>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</si>
  <si>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</si>
  <si>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</si>
  <si>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</si>
  <si>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</si>
  <si>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</si>
  <si>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</si>
  <si>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</si>
  <si>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</si>
  <si>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</si>
  <si>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</si>
  <si>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</si>
  <si>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</si>
  <si>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</si>
  <si>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</si>
  <si>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</si>
  <si>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</si>
  <si>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</si>
  <si>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</si>
  <si>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</si>
  <si>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</si>
  <si>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</si>
  <si>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</si>
  <si>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</si>
  <si>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</si>
  <si>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</si>
  <si>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</si>
  <si>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</si>
  <si>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</si>
  <si>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</si>
  <si>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</si>
  <si>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</si>
  <si>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</si>
  <si>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</si>
  <si>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</si>
  <si>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</si>
  <si>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</si>
  <si>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</si>
  <si>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</si>
  <si>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</si>
  <si>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</si>
  <si>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</si>
  <si>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</si>
  <si>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</si>
  <si>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</si>
  <si>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</si>
  <si>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</si>
  <si>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</si>
  <si>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</si>
  <si>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</si>
  <si>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</si>
  <si>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</si>
  <si>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</si>
  <si>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</si>
  <si>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</si>
  <si>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</si>
  <si>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</si>
  <si>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</si>
  <si>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</si>
  <si>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</si>
  <si>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</si>
  <si>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</si>
  <si>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</si>
  <si>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</si>
  <si>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</si>
  <si>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</si>
  <si>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</si>
  <si>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</si>
  <si>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</si>
  <si>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</si>
  <si>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</si>
  <si>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</si>
  <si>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</si>
  <si>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</si>
  <si>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</si>
  <si>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</si>
  <si>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</si>
  <si>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</si>
  <si>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</si>
  <si>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</si>
  <si>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</si>
  <si>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</si>
  <si>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</si>
  <si>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</si>
  <si>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</si>
  <si>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</si>
  <si>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</si>
  <si>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</si>
  <si>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</si>
  <si>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</si>
  <si>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</si>
  <si>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</si>
  <si>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</si>
  <si>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</si>
  <si>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</si>
  <si>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</si>
  <si>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</si>
  <si>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</si>
  <si>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</si>
  <si>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</si>
  <si>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</si>
  <si>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</si>
  <si>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</si>
  <si>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</si>
  <si>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</si>
  <si>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</si>
  <si>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</si>
  <si>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</si>
  <si>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</si>
  <si>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</si>
  <si>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</si>
  <si>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</si>
  <si>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</si>
  <si>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</si>
  <si>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</si>
  <si>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</si>
  <si>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</si>
  <si>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</si>
  <si>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</si>
  <si>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</si>
  <si>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</si>
  <si>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</si>
  <si>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</si>
  <si>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</si>
  <si>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</si>
  <si>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</si>
  <si>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</si>
  <si>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</si>
  <si>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</si>
  <si>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</si>
  <si>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</si>
  <si>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</si>
  <si>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</si>
  <si>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</si>
  <si>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</si>
  <si>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</si>
  <si>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</si>
  <si>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</si>
  <si>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</si>
  <si>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</si>
  <si>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</si>
  <si>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</si>
  <si>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</si>
  <si>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</si>
  <si>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</si>
  <si>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</si>
  <si>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</si>
  <si>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</si>
  <si>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</si>
  <si>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</si>
  <si>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</si>
  <si>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</si>
  <si>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</si>
  <si>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</si>
  <si>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</si>
  <si>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</si>
  <si>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</si>
  <si>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</si>
  <si>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</si>
  <si>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</si>
  <si>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</si>
  <si>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</si>
  <si>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</si>
  <si>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</si>
  <si>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</si>
  <si>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</si>
  <si>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</si>
  <si>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</si>
  <si>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</si>
  <si>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</si>
  <si>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</si>
  <si>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</si>
  <si>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</si>
  <si>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</si>
  <si>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</si>
  <si>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</si>
  <si>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</si>
  <si>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</si>
  <si>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</si>
  <si>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</si>
  <si>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</si>
  <si>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</si>
  <si>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</si>
  <si>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</si>
  <si>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</si>
  <si>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</si>
  <si>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</si>
  <si>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</si>
  <si>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</si>
  <si>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</si>
  <si>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</si>
  <si>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</si>
  <si>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</si>
  <si>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</si>
  <si>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</si>
  <si>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</si>
  <si>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</si>
  <si>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</si>
  <si>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</si>
  <si>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</si>
  <si>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</si>
  <si>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</si>
  <si>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</si>
  <si>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</si>
  <si>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</si>
  <si>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</si>
  <si>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</si>
  <si>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</si>
  <si>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</si>
  <si>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</si>
  <si>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</si>
  <si>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</si>
  <si>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</si>
  <si>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</si>
  <si>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</si>
  <si>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</si>
  <si>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</si>
  <si>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</si>
  <si>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</si>
  <si>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</si>
  <si>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</si>
  <si>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</si>
  <si>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</si>
  <si>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</si>
  <si>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</si>
  <si>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</si>
  <si>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</si>
  <si>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</si>
  <si>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</si>
  <si>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</si>
  <si>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</si>
  <si>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</si>
  <si>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</si>
  <si>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</si>
  <si>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</si>
  <si>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</si>
  <si>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</si>
  <si>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</si>
  <si>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</si>
  <si>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</si>
  <si>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</si>
  <si>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</si>
  <si>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</si>
  <si>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</si>
  <si>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</si>
  <si>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</si>
  <si>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</si>
  <si>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</si>
  <si>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</si>
  <si>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</si>
  <si>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</si>
  <si>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</si>
  <si>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</si>
  <si>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</si>
  <si>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</si>
  <si>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</si>
  <si>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</si>
  <si>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</si>
  <si>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</si>
  <si>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</si>
  <si>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</si>
  <si>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</si>
  <si>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</si>
  <si>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</si>
  <si>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</si>
  <si>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</si>
  <si>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</si>
  <si>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</si>
  <si>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</si>
  <si>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</si>
  <si>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</si>
  <si>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</si>
  <si>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</si>
  <si>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</si>
  <si>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</si>
  <si>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</si>
  <si>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</si>
  <si>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</si>
  <si>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</si>
  <si>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</si>
  <si>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</si>
  <si>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</si>
  <si>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</si>
  <si>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</si>
  <si>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</si>
  <si>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</si>
  <si>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</si>
  <si>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</si>
  <si>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</si>
  <si>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</si>
  <si>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</si>
  <si>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</si>
  <si>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</si>
  <si>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</si>
  <si>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</si>
  <si>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</si>
  <si>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</si>
  <si>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</si>
  <si>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</si>
  <si>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</si>
  <si>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</si>
  <si>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</si>
  <si>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</si>
  <si>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</si>
  <si>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</si>
  <si>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</si>
  <si>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</si>
  <si>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</si>
  <si>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</si>
  <si>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</si>
  <si>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</si>
  <si>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</si>
  <si>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</si>
  <si>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</si>
  <si>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</si>
  <si>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</si>
  <si>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</si>
  <si>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</si>
  <si>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</si>
  <si>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</si>
  <si>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</si>
  <si>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</si>
  <si>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</si>
  <si>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</si>
  <si>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</si>
  <si>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</si>
  <si>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</si>
  <si>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</si>
  <si>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</si>
  <si>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</si>
  <si>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</si>
  <si>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</si>
  <si>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</si>
  <si>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</si>
  <si>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</si>
  <si>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</si>
  <si>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</si>
  <si>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</si>
  <si>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</si>
  <si>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</si>
  <si>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</si>
  <si>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</si>
  <si>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</si>
  <si>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</si>
  <si>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</si>
  <si>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</si>
  <si>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</si>
  <si>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</si>
  <si>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</si>
  <si>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</si>
  <si>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</si>
  <si>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</si>
  <si>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</si>
  <si>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</si>
  <si>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</si>
  <si>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</si>
  <si>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</si>
  <si>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</si>
  <si>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</si>
  <si>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</si>
  <si>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</si>
  <si>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</si>
  <si>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</si>
  <si>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</si>
  <si>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</si>
  <si>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</si>
  <si>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</si>
  <si>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</si>
  <si>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</si>
  <si>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</si>
  <si>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</si>
  <si>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</si>
  <si>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</si>
  <si>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</si>
  <si>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</si>
  <si>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</si>
  <si>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</si>
  <si>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</si>
  <si>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</si>
  <si>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</si>
  <si>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</si>
  <si>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</si>
  <si>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</si>
  <si>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</si>
  <si>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</si>
  <si>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</si>
  <si>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</si>
  <si>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</si>
  <si>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</si>
  <si>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</si>
  <si>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</si>
  <si>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</si>
  <si>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</si>
  <si>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</si>
  <si>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</si>
  <si>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</si>
  <si>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</si>
  <si>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</si>
  <si>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</si>
  <si>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</si>
  <si>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</si>
  <si>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</si>
  <si>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</si>
  <si>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</si>
  <si>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</si>
  <si>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</si>
  <si>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</si>
  <si>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</si>
  <si>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</si>
  <si>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</si>
  <si>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</si>
  <si>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</si>
  <si>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</si>
  <si>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</si>
  <si>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</si>
  <si>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</si>
  <si>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</si>
  <si>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</si>
  <si>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</si>
  <si>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</si>
  <si>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</si>
  <si>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</si>
  <si>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</si>
  <si>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</si>
  <si>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</si>
  <si>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</si>
  <si>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</si>
  <si>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</si>
  <si>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</si>
  <si>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</si>
  <si>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</si>
  <si>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</si>
  <si>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</si>
  <si>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</si>
  <si>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</si>
  <si>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</si>
  <si>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</si>
  <si>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</si>
  <si>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</si>
  <si>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</si>
  <si>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</si>
  <si>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</si>
  <si>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</si>
  <si>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</si>
  <si>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</si>
  <si>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</si>
  <si>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</si>
  <si>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</si>
  <si>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</si>
  <si>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</si>
  <si>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</si>
  <si>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</si>
  <si>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</si>
  <si>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</si>
  <si>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</si>
  <si>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</si>
  <si>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</si>
  <si>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</si>
  <si>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</si>
  <si>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</si>
  <si>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</si>
  <si>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</si>
  <si>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</si>
  <si>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</si>
  <si>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</si>
  <si>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</si>
  <si>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</si>
  <si>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</si>
  <si>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</si>
  <si>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</si>
  <si>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</si>
  <si>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</si>
  <si>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</si>
  <si>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</si>
  <si>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</si>
  <si>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</si>
  <si>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</si>
  <si>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</si>
  <si>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</si>
  <si>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</si>
  <si>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</si>
  <si>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</si>
  <si>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</si>
  <si>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</si>
  <si>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</si>
  <si>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</si>
  <si>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</si>
  <si>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</si>
  <si>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</si>
  <si>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</si>
  <si>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</si>
  <si>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</si>
  <si>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</si>
  <si>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</si>
  <si>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</si>
  <si>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</si>
  <si>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</si>
  <si>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</si>
  <si>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</si>
  <si>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</si>
  <si>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</si>
  <si>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</si>
  <si>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</si>
  <si>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</si>
  <si>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</si>
  <si>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</si>
  <si>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</si>
  <si>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</si>
  <si>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</si>
  <si>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</si>
  <si>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</si>
  <si>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</si>
  <si>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</si>
  <si>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</si>
  <si>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</si>
  <si>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</si>
  <si>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</si>
  <si>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</si>
  <si>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</si>
  <si>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</si>
  <si>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</si>
  <si>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</si>
  <si>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</si>
  <si>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</si>
  <si>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</si>
  <si>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</si>
  <si>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</si>
  <si>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</si>
  <si>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</si>
  <si>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</si>
  <si>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</si>
  <si>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</si>
  <si>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</si>
  <si>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</si>
  <si>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</si>
  <si>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</si>
  <si>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</si>
  <si>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</si>
  <si>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</si>
  <si>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</si>
  <si>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</si>
  <si>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</si>
  <si>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</si>
  <si>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</si>
  <si>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</si>
  <si>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</si>
  <si>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</si>
  <si>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</si>
  <si>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</si>
  <si>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</si>
  <si>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</si>
  <si>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</si>
  <si>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</si>
  <si>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</si>
  <si>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</si>
  <si>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</si>
  <si>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</si>
  <si>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</si>
  <si>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</si>
  <si>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</si>
  <si>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</si>
  <si>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</si>
  <si>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</si>
  <si>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</si>
  <si>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</si>
  <si>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</si>
  <si>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</si>
  <si>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</si>
  <si>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</si>
  <si>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</si>
  <si>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</si>
  <si>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</si>
  <si>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</si>
  <si>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</si>
  <si>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</si>
  <si>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</si>
  <si>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</si>
  <si>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</si>
  <si>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</si>
  <si>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</si>
  <si>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</si>
  <si>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</si>
  <si>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</si>
  <si>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</si>
  <si>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</si>
  <si>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</si>
  <si>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</si>
  <si>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</si>
  <si>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</si>
  <si>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</si>
  <si>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</si>
  <si>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</si>
  <si>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</si>
  <si>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</si>
  <si>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</si>
  <si>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</si>
  <si>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</si>
  <si>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</si>
  <si>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</si>
  <si>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</si>
  <si>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</si>
  <si>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</si>
  <si>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</si>
  <si>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</si>
  <si>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</si>
  <si>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</si>
  <si>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</si>
  <si>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</si>
  <si>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</si>
  <si>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</si>
  <si>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</si>
  <si>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</si>
  <si>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</si>
  <si>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</si>
  <si>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</si>
  <si>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</si>
  <si>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</si>
  <si>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</si>
  <si>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</si>
  <si>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</si>
  <si>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</si>
  <si>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</si>
  <si>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</si>
  <si>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</si>
  <si>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</si>
  <si>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</si>
  <si>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</si>
  <si>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</si>
  <si>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</si>
  <si>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</si>
  <si>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</si>
  <si>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</si>
  <si>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</si>
  <si>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</si>
  <si>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</si>
  <si>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</si>
  <si>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</si>
  <si>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</si>
  <si>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</si>
  <si>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</si>
  <si>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</si>
  <si>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</si>
  <si>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</si>
  <si>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</si>
  <si>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</si>
  <si>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</si>
  <si>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</si>
  <si>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</si>
  <si>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</si>
  <si>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</si>
  <si>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</si>
  <si>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</si>
  <si>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</si>
  <si>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</si>
  <si>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</si>
  <si>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</si>
  <si>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</si>
  <si>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</si>
  <si>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</si>
  <si>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</si>
  <si>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</si>
  <si>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</si>
  <si>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</si>
  <si>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</si>
  <si>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</si>
  <si>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</si>
  <si>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</si>
  <si>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</si>
  <si>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</si>
  <si>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</si>
  <si>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</si>
  <si>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</si>
  <si>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</si>
  <si>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</si>
  <si>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</si>
  <si>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</si>
  <si>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</si>
  <si>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</si>
  <si>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</si>
  <si>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</si>
  <si>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</si>
  <si>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</si>
  <si>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</si>
  <si>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</si>
  <si>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</si>
  <si>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</si>
  <si>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</si>
  <si>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</si>
  <si>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</si>
  <si>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</si>
  <si>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</si>
  <si>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</si>
  <si>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</si>
  <si>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</si>
  <si>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</si>
  <si>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</si>
  <si>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</si>
  <si>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</si>
  <si>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</si>
  <si>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</si>
  <si>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</si>
  <si>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</si>
  <si>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</si>
  <si>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</si>
  <si>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</si>
  <si>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</si>
  <si>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</si>
  <si>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</si>
  <si>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</si>
  <si>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</si>
  <si>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</si>
  <si>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</si>
  <si>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</si>
  <si>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</si>
  <si>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</si>
  <si>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</si>
  <si>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</si>
  <si>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</si>
  <si>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</si>
  <si>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</si>
  <si>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</si>
  <si>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</si>
  <si>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</si>
  <si>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</si>
  <si>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</si>
  <si>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</si>
  <si>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</si>
  <si>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</si>
  <si>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</si>
  <si>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</si>
  <si>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</si>
  <si>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</si>
  <si>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</si>
  <si>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</si>
  <si>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</si>
  <si>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</si>
  <si>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</si>
  <si>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</si>
  <si>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</si>
  <si>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</si>
  <si>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</si>
  <si>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</si>
  <si>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</si>
  <si>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</si>
  <si>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</si>
  <si>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</si>
  <si>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</si>
  <si>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</si>
  <si>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</si>
  <si>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</si>
  <si>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</si>
  <si>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</si>
  <si>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</si>
  <si>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</si>
  <si>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</si>
  <si>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</si>
  <si>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</si>
  <si>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</si>
  <si>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</si>
  <si>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</si>
  <si>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</si>
  <si>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</si>
  <si>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</si>
  <si>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</si>
  <si>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</si>
  <si>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</si>
  <si>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</si>
  <si>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</si>
  <si>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</si>
  <si>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</si>
  <si>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</si>
  <si>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</si>
  <si>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</si>
  <si>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</si>
  <si>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</si>
  <si>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</si>
  <si>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</si>
  <si>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</si>
  <si>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</si>
  <si>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</si>
  <si>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</si>
  <si>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</si>
  <si>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</si>
  <si>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</si>
  <si>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</si>
  <si>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</si>
  <si>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</si>
  <si>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</si>
  <si>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</si>
  <si>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</si>
  <si>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</si>
  <si>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</si>
  <si>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</si>
  <si>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</si>
  <si>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</si>
  <si>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</si>
  <si>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</si>
  <si>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</si>
  <si>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</si>
  <si>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</si>
  <si>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</si>
  <si>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</si>
  <si>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</si>
  <si>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</si>
  <si>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</si>
  <si>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</si>
  <si>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</si>
  <si>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</si>
  <si>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</si>
  <si>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</si>
  <si>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</si>
  <si>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</si>
  <si>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</si>
  <si>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</si>
  <si>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</si>
  <si>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</si>
  <si>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</si>
  <si>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</si>
  <si>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</si>
  <si>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</si>
  <si>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</si>
  <si>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</si>
  <si>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</si>
  <si>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</si>
  <si>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</si>
  <si>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</si>
  <si>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</si>
  <si>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</si>
  <si>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</si>
  <si>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</si>
  <si>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</si>
  <si>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</si>
  <si>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</si>
  <si>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</si>
  <si>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</si>
  <si>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</si>
  <si>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</si>
  <si>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</si>
  <si>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</si>
  <si>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</si>
  <si>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</si>
  <si>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</si>
  <si>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</si>
  <si>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</si>
  <si>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</si>
  <si>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</si>
  <si>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</si>
  <si>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</si>
  <si>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</si>
  <si>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</si>
  <si>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</si>
  <si>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</si>
  <si>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</si>
  <si>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</si>
  <si>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</si>
  <si>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</si>
  <si>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</si>
  <si>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</si>
  <si>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</si>
  <si>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</si>
  <si>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</si>
  <si>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</si>
  <si>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</si>
  <si>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</si>
  <si>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</si>
  <si>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</si>
  <si>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</si>
  <si>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</si>
  <si>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</si>
  <si>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</si>
  <si>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</si>
  <si>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</si>
  <si>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</si>
  <si>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</si>
  <si>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</si>
  <si>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</si>
  <si>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</si>
  <si>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</si>
  <si>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</si>
  <si>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</si>
  <si>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</si>
  <si>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</si>
  <si>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</si>
  <si>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</si>
  <si>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</si>
  <si>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</si>
  <si>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</si>
  <si>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</si>
  <si>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</si>
  <si>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</si>
  <si>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</si>
  <si>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</si>
  <si>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</si>
  <si>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</si>
  <si>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</si>
  <si>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</si>
  <si>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</si>
  <si>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</si>
  <si>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</si>
  <si>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</si>
  <si>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</si>
  <si>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</si>
  <si>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</si>
  <si>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</si>
  <si>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</si>
  <si>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</si>
  <si>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</si>
  <si>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</si>
  <si>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</si>
  <si>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</si>
  <si>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</si>
  <si>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</si>
  <si>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</si>
  <si>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</si>
  <si>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</si>
  <si>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</si>
  <si>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</si>
  <si>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</si>
  <si>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</si>
  <si>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</si>
  <si>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</si>
  <si>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</si>
  <si>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</si>
  <si>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</si>
  <si>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</si>
  <si>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</si>
  <si>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</si>
  <si>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</si>
  <si>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</si>
  <si>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</si>
  <si>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</si>
  <si>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</si>
  <si>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</si>
  <si>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</si>
  <si>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</si>
  <si>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</si>
  <si>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</si>
  <si>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</si>
  <si>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</si>
  <si>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</si>
  <si>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</si>
  <si>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</si>
  <si>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</si>
  <si>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</si>
  <si>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</si>
  <si>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</si>
  <si>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</si>
  <si>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</si>
  <si>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</si>
  <si>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</si>
  <si>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</si>
  <si>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</si>
  <si>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</si>
  <si>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</si>
  <si>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</si>
  <si>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</si>
  <si>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</si>
  <si>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</si>
  <si>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</si>
  <si>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</si>
  <si>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</si>
  <si>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</si>
  <si>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</si>
  <si>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</si>
  <si>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</si>
  <si>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</si>
  <si>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</si>
  <si>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</si>
  <si>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</si>
  <si>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</si>
  <si>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</si>
  <si>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</si>
  <si>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</si>
  <si>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</si>
  <si>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</si>
  <si>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</si>
  <si>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</si>
  <si>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</si>
  <si>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</si>
  <si>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</si>
  <si>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</si>
  <si>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</si>
  <si>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</si>
  <si>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</si>
  <si>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</si>
  <si>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</si>
  <si>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</si>
  <si>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</si>
  <si>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</si>
  <si>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</si>
  <si>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</si>
  <si>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</si>
  <si>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</si>
  <si>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</si>
  <si>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</si>
  <si>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</si>
  <si>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</si>
  <si>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</si>
  <si>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</si>
  <si>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</si>
  <si>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</si>
  <si>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</si>
  <si>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</si>
  <si>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</si>
  <si>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</si>
  <si>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</si>
  <si>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</si>
  <si>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</si>
  <si>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</si>
  <si>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</si>
  <si>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</si>
  <si>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</si>
  <si>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</si>
  <si>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</si>
  <si>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</si>
  <si>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</si>
  <si>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</si>
  <si>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</si>
  <si>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</si>
  <si>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</si>
  <si>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</si>
  <si>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</si>
  <si>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</si>
  <si>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</si>
  <si>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</si>
  <si>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</si>
  <si>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</si>
  <si>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</si>
  <si>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</si>
  <si>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</si>
  <si>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</si>
  <si>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</si>
  <si>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</si>
  <si>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</si>
  <si>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</si>
  <si>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</si>
  <si>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</si>
  <si>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</si>
  <si>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</si>
  <si>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</si>
  <si>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</si>
  <si>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</si>
  <si>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</si>
  <si>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</si>
  <si>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</si>
  <si>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</si>
  <si>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</si>
  <si>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</si>
  <si>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</si>
  <si>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</si>
  <si>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</si>
  <si>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</si>
  <si>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</si>
  <si>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</si>
  <si>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</si>
  <si>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</si>
  <si>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</si>
  <si>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</si>
  <si>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</si>
  <si>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</si>
  <si>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</si>
  <si>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</si>
  <si>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</si>
  <si>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</si>
  <si>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</si>
  <si>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</si>
  <si>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</si>
  <si>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</si>
  <si>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</si>
  <si>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</si>
  <si>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</si>
  <si>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</si>
  <si>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</si>
  <si>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</si>
  <si>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</si>
  <si>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</si>
  <si>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</si>
  <si>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</si>
  <si>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</si>
  <si>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</si>
  <si>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</si>
  <si>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</si>
  <si>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</si>
  <si>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</si>
  <si>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</si>
  <si>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</si>
  <si>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</si>
  <si>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</si>
  <si>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</si>
  <si>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</si>
  <si>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</si>
  <si>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</si>
  <si>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</si>
  <si>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</si>
  <si>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</si>
  <si>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</si>
  <si>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</si>
  <si>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</si>
  <si>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</si>
  <si>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</si>
  <si>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</si>
  <si>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</si>
  <si>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</si>
  <si>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</si>
  <si>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</si>
  <si>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</si>
  <si>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</si>
  <si>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</si>
  <si>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</si>
  <si>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</si>
  <si>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</si>
  <si>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</si>
  <si>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</si>
  <si>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</si>
  <si>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</si>
  <si>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</si>
  <si>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</si>
  <si>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</si>
  <si>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</si>
  <si>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</si>
  <si>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</si>
  <si>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</si>
  <si>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</si>
  <si>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</si>
  <si>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</si>
  <si>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</si>
  <si>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</si>
  <si>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</si>
  <si>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</si>
  <si>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</si>
  <si>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</si>
  <si>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</si>
  <si>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</si>
  <si>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</si>
  <si>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</si>
  <si>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</si>
  <si>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</si>
  <si>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</si>
  <si>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</si>
  <si>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</si>
  <si>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</si>
  <si>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</si>
  <si>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</si>
  <si>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</si>
  <si>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</si>
  <si>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</si>
  <si>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</si>
  <si>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</si>
  <si>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</si>
  <si>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</si>
  <si>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</si>
  <si>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</si>
  <si>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</si>
  <si>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</si>
  <si>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</si>
  <si>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</si>
  <si>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</si>
  <si>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</si>
  <si>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</si>
  <si>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</si>
  <si>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</si>
  <si>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</si>
  <si>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</si>
  <si>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</si>
  <si>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</si>
  <si>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</si>
  <si>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</si>
  <si>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</si>
  <si>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</si>
  <si>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</si>
  <si>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</si>
  <si>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</si>
  <si>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</si>
  <si>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</si>
  <si>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</si>
  <si>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</si>
  <si>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</si>
  <si>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</si>
  <si>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</si>
  <si>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</si>
  <si>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</si>
  <si>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</si>
  <si>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</si>
  <si>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</si>
  <si>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</si>
  <si>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</si>
  <si>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</si>
  <si>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</si>
  <si>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</si>
  <si>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</si>
  <si>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</si>
  <si>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</si>
  <si>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</si>
  <si>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</si>
  <si>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</si>
  <si>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</si>
  <si>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</si>
  <si>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</si>
  <si>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</si>
  <si>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</si>
  <si>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</si>
  <si>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</si>
  <si>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</si>
  <si>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</si>
  <si>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</si>
  <si>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</si>
  <si>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</si>
  <si>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</si>
  <si>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</si>
  <si>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</si>
  <si>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</si>
  <si>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</si>
  <si>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</si>
  <si>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</si>
  <si>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</si>
  <si>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</si>
  <si>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</si>
  <si>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</si>
  <si>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</si>
  <si>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</si>
  <si>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</si>
  <si>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</si>
  <si>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</si>
  <si>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</si>
  <si>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</si>
  <si>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</si>
  <si>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</si>
  <si>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</si>
  <si>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</si>
  <si>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</si>
  <si>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</si>
  <si>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</si>
  <si>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</si>
  <si>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</si>
  <si>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</si>
  <si>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</si>
  <si>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</si>
  <si>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</si>
  <si>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</si>
  <si>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</si>
  <si>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</si>
  <si>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</si>
  <si>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</si>
  <si>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</si>
  <si>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</si>
  <si>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</si>
  <si>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</si>
  <si>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</si>
  <si>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</si>
  <si>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</si>
  <si>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</si>
  <si>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</si>
  <si>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</si>
  <si>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</si>
  <si>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</si>
  <si>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</si>
  <si>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</si>
  <si>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</si>
  <si>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</si>
  <si>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</si>
  <si>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</si>
  <si>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</si>
  <si>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</si>
  <si>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</si>
  <si>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</si>
  <si>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</si>
  <si>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</si>
  <si>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</si>
  <si>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</si>
  <si>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</si>
  <si>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</si>
  <si>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</si>
  <si>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</si>
  <si>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</si>
  <si>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</si>
  <si>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</si>
  <si>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</si>
  <si>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</si>
  <si>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</si>
  <si>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</si>
  <si>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</si>
  <si>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</si>
  <si>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</si>
  <si>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</si>
  <si>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</si>
  <si>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</si>
  <si>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</si>
  <si>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</si>
  <si>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</si>
  <si>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</si>
  <si>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</si>
  <si>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</si>
  <si>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</si>
  <si>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</si>
  <si>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</si>
  <si>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</si>
  <si>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</si>
  <si>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</si>
  <si>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</si>
  <si>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</si>
  <si>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</si>
  <si>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</si>
  <si>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</si>
  <si>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</si>
  <si>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</si>
  <si>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</si>
  <si>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</si>
  <si>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</si>
  <si>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</si>
  <si>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</si>
  <si>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</si>
  <si>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</si>
  <si>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</si>
  <si>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</si>
  <si>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</si>
  <si>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</si>
  <si>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</si>
  <si>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</si>
  <si>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</si>
  <si>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</si>
  <si>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</si>
  <si>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</si>
  <si>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</si>
  <si>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</si>
  <si>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</si>
  <si>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</si>
  <si>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</si>
  <si>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</si>
  <si>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</si>
  <si>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</si>
  <si>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</si>
  <si>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</si>
  <si>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</si>
  <si>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</si>
  <si>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</si>
  <si>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</si>
  <si>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</si>
  <si>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</si>
  <si>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</si>
  <si>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</si>
  <si>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</si>
  <si>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</si>
  <si>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</si>
  <si>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</si>
  <si>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</si>
  <si>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</si>
  <si>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</si>
  <si>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</si>
  <si>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</si>
  <si>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</si>
  <si>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</si>
  <si>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</si>
  <si>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</si>
  <si>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</si>
  <si>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</si>
  <si>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</si>
  <si>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</si>
  <si>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</si>
  <si>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</si>
  <si>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</si>
  <si>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</si>
  <si>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</si>
  <si>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</si>
  <si>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</si>
  <si>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</si>
  <si>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</si>
  <si>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</si>
  <si>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</si>
  <si>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</si>
  <si>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</si>
  <si>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</si>
  <si>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</si>
  <si>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</si>
  <si>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</si>
  <si>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</si>
  <si>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</si>
  <si>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</si>
  <si>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</si>
  <si>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</si>
  <si>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</si>
  <si>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</si>
  <si>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</si>
  <si>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</si>
  <si>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</si>
  <si>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</si>
  <si>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</si>
  <si>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</si>
  <si>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</si>
  <si>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</si>
  <si>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</si>
  <si>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</si>
  <si>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</si>
  <si>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</si>
  <si>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</si>
  <si>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</si>
  <si>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</si>
  <si>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</si>
  <si>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</si>
  <si>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</si>
  <si>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</si>
  <si>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</si>
  <si>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</si>
  <si>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</si>
  <si>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</si>
  <si>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</si>
  <si>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</si>
  <si>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</si>
  <si>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</si>
  <si>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</si>
  <si>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</si>
  <si>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</si>
  <si>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</si>
  <si>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</si>
  <si>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</si>
  <si>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</si>
  <si>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</si>
  <si>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</si>
  <si>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</si>
  <si>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</si>
  <si>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</si>
  <si>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</si>
  <si>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</si>
  <si>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</si>
  <si>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</si>
  <si>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</si>
  <si>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</si>
  <si>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</si>
  <si>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</si>
  <si>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</si>
  <si>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</si>
  <si>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</si>
  <si>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</si>
  <si>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</si>
  <si>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</si>
  <si>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</si>
  <si>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</si>
  <si>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</si>
  <si>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</si>
  <si>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</si>
  <si>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</si>
  <si>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</si>
  <si>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</si>
  <si>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</si>
  <si>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</si>
  <si>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</si>
  <si>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</si>
  <si>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</si>
  <si>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</si>
  <si>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</si>
  <si>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</si>
  <si>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</si>
  <si>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</si>
  <si>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</si>
  <si>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</si>
  <si>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</si>
  <si>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</si>
  <si>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</si>
  <si>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</si>
  <si>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</si>
  <si>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</si>
  <si>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</si>
  <si>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</si>
  <si>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</si>
  <si>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</si>
  <si>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</si>
  <si>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</si>
  <si>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</si>
  <si>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</si>
  <si>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</si>
  <si>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</si>
  <si>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</si>
  <si>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</si>
  <si>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</si>
  <si>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</si>
  <si>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</si>
  <si>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</si>
  <si>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</si>
  <si>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</si>
  <si>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</si>
  <si>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</si>
  <si>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</si>
  <si>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</si>
  <si>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</si>
  <si>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</si>
  <si>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</si>
  <si>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</si>
  <si>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</si>
  <si>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</si>
  <si>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</si>
  <si>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</si>
  <si>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</si>
  <si>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</si>
  <si>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</si>
  <si>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</si>
  <si>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</si>
  <si>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</si>
  <si>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</si>
  <si>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</si>
  <si>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</si>
  <si>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</si>
  <si>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</si>
  <si>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</si>
  <si>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</si>
  <si>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</si>
  <si>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</si>
  <si>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</si>
  <si>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</si>
  <si>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</si>
  <si>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</si>
  <si>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</si>
  <si>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</si>
  <si>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</si>
  <si>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</si>
  <si>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</si>
  <si>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</si>
  <si>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</si>
  <si>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</si>
  <si>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</si>
  <si>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</si>
  <si>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</si>
  <si>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</si>
  <si>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</si>
  <si>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</si>
  <si>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</si>
  <si>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</si>
  <si>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</si>
  <si>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</si>
  <si>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</si>
  <si>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</si>
  <si>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</si>
  <si>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</si>
  <si>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</si>
  <si>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</si>
  <si>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</si>
  <si>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</si>
  <si>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</si>
  <si>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</si>
  <si>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</si>
  <si>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</si>
  <si>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</si>
  <si>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</si>
  <si>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</si>
  <si>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</si>
  <si>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</si>
  <si>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</si>
  <si>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</si>
  <si>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</si>
  <si>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</si>
  <si>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</si>
  <si>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</si>
  <si>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</si>
  <si>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</si>
  <si>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</si>
  <si>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</si>
  <si>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</si>
  <si>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</si>
  <si>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</si>
  <si>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</si>
  <si>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</si>
  <si>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</si>
  <si>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</si>
  <si>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</si>
  <si>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</si>
  <si>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</si>
  <si>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</si>
  <si>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</si>
  <si>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</si>
  <si>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</si>
  <si>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</si>
  <si>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</si>
  <si>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</si>
  <si>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</si>
  <si>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</si>
  <si>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</si>
  <si>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</si>
  <si>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</si>
  <si>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</si>
  <si>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</si>
  <si>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</si>
  <si>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</si>
  <si>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</si>
  <si>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</si>
  <si>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</si>
  <si>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</si>
  <si>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</si>
  <si>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</si>
  <si>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</si>
  <si>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</si>
  <si>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</si>
  <si>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</si>
  <si>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</si>
  <si>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</si>
  <si>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</si>
  <si>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</si>
  <si>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</si>
  <si>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</si>
  <si>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</si>
  <si>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</si>
  <si>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</si>
  <si>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</si>
  <si>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</si>
  <si>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</si>
  <si>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</si>
  <si>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</si>
  <si>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</si>
  <si>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</si>
  <si>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</si>
  <si>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</si>
  <si>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</si>
  <si>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</si>
  <si>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</si>
  <si>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</si>
  <si>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</si>
  <si>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</si>
  <si>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</si>
  <si>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</si>
  <si>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</si>
  <si>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</si>
  <si>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</si>
  <si>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</si>
  <si>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</si>
  <si>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</si>
  <si>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</si>
  <si>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</si>
  <si>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</si>
  <si>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</si>
  <si>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</si>
  <si>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</si>
  <si>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</si>
  <si>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</si>
  <si>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</si>
  <si>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</si>
  <si>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</si>
  <si>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</si>
  <si>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</si>
  <si>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</si>
  <si>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</si>
  <si>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</si>
  <si>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</si>
  <si>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</si>
  <si>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</si>
  <si>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</si>
  <si>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</si>
  <si>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</si>
  <si>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</si>
  <si>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</si>
  <si>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</si>
  <si>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</si>
  <si>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</si>
  <si>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</si>
  <si>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</si>
  <si>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</si>
  <si>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</si>
  <si>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</si>
  <si>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</si>
  <si>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</si>
  <si>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</si>
  <si>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</si>
  <si>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</si>
  <si>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</si>
  <si>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</si>
  <si>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</si>
  <si>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</si>
  <si>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</si>
  <si>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</si>
  <si>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</si>
  <si>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</si>
  <si>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</si>
  <si>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</si>
  <si>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</si>
  <si>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</si>
  <si>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</si>
  <si>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</si>
  <si>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</si>
  <si>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</si>
  <si>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</si>
  <si>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</si>
  <si>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</si>
  <si>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</si>
  <si>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</si>
  <si>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</si>
  <si>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</si>
  <si>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</si>
  <si>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</si>
  <si>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</si>
  <si>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</si>
  <si>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</si>
  <si>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</si>
  <si>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</si>
  <si>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</si>
  <si>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</si>
  <si>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</si>
  <si>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</si>
  <si>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</si>
  <si>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</si>
  <si>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</si>
  <si>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</si>
  <si>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</si>
  <si>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</si>
  <si>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</si>
  <si>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</si>
  <si>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</si>
  <si>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</si>
  <si>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</si>
  <si>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</si>
  <si>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</si>
  <si>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</si>
  <si>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</si>
  <si>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</si>
  <si>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</si>
  <si>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</si>
  <si>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</si>
  <si>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</si>
  <si>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</si>
  <si>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</si>
  <si>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</si>
  <si>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</si>
  <si>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</si>
  <si>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</si>
  <si>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</si>
  <si>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</si>
  <si>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</si>
  <si>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</si>
  <si>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</si>
  <si>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</si>
  <si>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</si>
  <si>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</si>
  <si>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</si>
  <si>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</si>
  <si>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</si>
  <si>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</si>
  <si>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</si>
  <si>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</si>
  <si>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</si>
  <si>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</si>
  <si>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</si>
  <si>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</si>
  <si>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</si>
  <si>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</si>
  <si>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</si>
  <si>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</si>
  <si>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</si>
  <si>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</si>
  <si>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</si>
  <si>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</si>
  <si>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</si>
  <si>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</si>
  <si>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</si>
  <si>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</si>
  <si>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</si>
  <si>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</si>
  <si>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</si>
  <si>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</si>
  <si>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</si>
  <si>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</si>
  <si>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</si>
  <si>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</si>
  <si>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</si>
  <si>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</si>
  <si>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</si>
  <si>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</si>
  <si>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</si>
  <si>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</si>
  <si>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</si>
  <si>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</si>
  <si>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</si>
  <si>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</si>
  <si>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</si>
  <si>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</si>
  <si>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</si>
  <si>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</si>
  <si>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</si>
  <si>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</si>
  <si>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</si>
  <si>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</si>
  <si>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</si>
  <si>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</si>
  <si>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</si>
  <si>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</si>
  <si>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</si>
  <si>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</si>
  <si>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</si>
  <si>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</si>
  <si>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</si>
  <si>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</si>
  <si>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</si>
  <si>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</si>
  <si>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</si>
  <si>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</si>
  <si>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</si>
  <si>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</si>
  <si>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</si>
  <si>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</si>
  <si>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</si>
  <si>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</si>
  <si>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</si>
  <si>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</si>
  <si>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</si>
  <si>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</si>
  <si>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</si>
  <si>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</si>
  <si>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</si>
  <si>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</si>
  <si>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</si>
  <si>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</si>
  <si>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</si>
  <si>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</si>
  <si>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</si>
  <si>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</si>
  <si>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</si>
  <si>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</si>
  <si>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</si>
  <si>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</si>
  <si>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</si>
  <si>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</si>
  <si>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</si>
  <si>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</si>
  <si>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</si>
  <si>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</si>
  <si>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</si>
  <si>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</si>
  <si>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</si>
  <si>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</si>
  <si>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</si>
  <si>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</si>
  <si>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</si>
  <si>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</si>
  <si>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</si>
  <si>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</si>
  <si>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</si>
  <si>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</si>
  <si>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</si>
  <si>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</si>
  <si>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</si>
  <si>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</si>
  <si>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</si>
  <si>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</si>
  <si>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</si>
  <si>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</si>
  <si>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</si>
  <si>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</si>
  <si>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</si>
  <si>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</si>
  <si>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</si>
  <si>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</si>
  <si>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</si>
  <si>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</si>
  <si>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</si>
  <si>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</si>
  <si>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</si>
  <si>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</si>
  <si>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</si>
  <si>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</si>
  <si>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</si>
  <si>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</si>
  <si>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</si>
  <si>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</si>
  <si>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</si>
  <si>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</si>
  <si>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</si>
  <si>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</si>
  <si>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</si>
  <si>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</si>
  <si>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</si>
  <si>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</si>
  <si>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</si>
  <si>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</si>
  <si>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</si>
  <si>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</si>
  <si>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</si>
  <si>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</si>
  <si>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</si>
  <si>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</si>
  <si>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</si>
  <si>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</si>
  <si>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</si>
  <si>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</si>
  <si>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</si>
  <si>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</si>
  <si>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</si>
  <si>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</si>
  <si>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</si>
  <si>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</si>
  <si>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</si>
  <si>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</si>
  <si>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</si>
  <si>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</si>
  <si>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</si>
  <si>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</si>
  <si>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</si>
  <si>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</si>
  <si>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</si>
  <si>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</si>
  <si>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</si>
  <si>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</si>
  <si>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</si>
  <si>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</si>
  <si>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</si>
  <si>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</si>
  <si>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</si>
  <si>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</si>
  <si>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</si>
  <si>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</si>
  <si>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</si>
  <si>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</si>
  <si>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</si>
  <si>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</si>
  <si>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</si>
  <si>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</si>
  <si>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</si>
  <si>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</si>
  <si>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</si>
  <si>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</si>
  <si>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</si>
  <si>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</si>
  <si>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</si>
  <si>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</si>
  <si>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</si>
  <si>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</si>
  <si>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</si>
  <si>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</si>
  <si>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</si>
  <si>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</si>
  <si>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</si>
  <si>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</si>
  <si>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</si>
  <si>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</si>
  <si>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</si>
  <si>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</si>
  <si>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</si>
  <si>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</si>
  <si>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</si>
  <si>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</si>
  <si>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</si>
  <si>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</si>
  <si>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</si>
  <si>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</si>
  <si>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</si>
  <si>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</si>
  <si>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</si>
  <si>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</si>
  <si>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</si>
  <si>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</si>
  <si>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</si>
  <si>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</si>
  <si>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</si>
  <si>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</si>
  <si>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</si>
  <si>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</si>
  <si>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</si>
  <si>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</si>
  <si>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</si>
  <si>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</si>
  <si>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</si>
  <si>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</si>
  <si>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</si>
  <si>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</si>
  <si>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</si>
  <si>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</si>
  <si>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</si>
  <si>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</si>
  <si>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</si>
  <si>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</si>
  <si>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</si>
  <si>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</si>
  <si>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</si>
  <si>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</si>
  <si>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</si>
  <si>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</si>
  <si>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</si>
  <si>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</si>
  <si>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</si>
  <si>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</si>
  <si>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</si>
  <si>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</si>
  <si>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</si>
  <si>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</si>
  <si>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</si>
  <si>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</si>
  <si>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</si>
  <si>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</si>
  <si>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</si>
  <si>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</si>
  <si>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</si>
  <si>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</si>
  <si>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</si>
  <si>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</si>
  <si>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</si>
  <si>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</si>
  <si>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</si>
  <si>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</si>
  <si>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</si>
  <si>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</si>
  <si>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</si>
  <si>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</si>
  <si>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</si>
  <si>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</si>
  <si>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</si>
  <si>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</si>
  <si>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</si>
  <si>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</si>
  <si>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</si>
  <si>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</si>
  <si>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</si>
  <si>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</si>
  <si>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</si>
  <si>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</si>
  <si>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</si>
  <si>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</si>
  <si>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</si>
  <si>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</si>
  <si>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</si>
  <si>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</si>
  <si>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</si>
  <si>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</si>
  <si>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</si>
  <si>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</si>
  <si>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</si>
  <si>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</si>
  <si>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</si>
  <si>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</si>
  <si>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</si>
  <si>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</si>
  <si>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</si>
  <si>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</si>
  <si>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</si>
  <si>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</si>
  <si>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</si>
  <si>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</si>
  <si>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</si>
  <si>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</si>
  <si>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</si>
  <si>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</si>
  <si>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</si>
  <si>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</si>
  <si>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</si>
  <si>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</si>
  <si>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</si>
  <si>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</si>
  <si>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</si>
  <si>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</si>
  <si>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</si>
  <si>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</si>
  <si>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</si>
  <si>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</si>
  <si>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</si>
  <si>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</si>
  <si>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</si>
  <si>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</si>
  <si>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</si>
  <si>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</si>
  <si>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</si>
  <si>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</si>
  <si>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</si>
  <si>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</si>
  <si>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</si>
  <si>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</si>
  <si>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</si>
  <si>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</si>
  <si>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</si>
  <si>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</si>
  <si>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</si>
  <si>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</si>
  <si>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</si>
  <si>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</si>
  <si>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</si>
  <si>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</si>
  <si>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</si>
  <si>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</si>
  <si>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</si>
  <si>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</si>
  <si>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</si>
  <si>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</si>
  <si>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</si>
  <si>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</si>
  <si>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</si>
  <si>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</si>
  <si>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</si>
  <si>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</si>
  <si>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</si>
  <si>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</si>
  <si>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</si>
  <si>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</si>
  <si>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</si>
  <si>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</si>
  <si>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</si>
  <si>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</si>
  <si>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</si>
  <si>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</si>
  <si>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</si>
  <si>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</si>
  <si>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</si>
  <si>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</si>
  <si>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</si>
  <si>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</si>
  <si>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</si>
  <si>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</si>
  <si>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</si>
  <si>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</si>
  <si>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</si>
  <si>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</si>
  <si>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</si>
  <si>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</si>
  <si>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</si>
  <si>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</si>
  <si>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</si>
  <si>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</si>
  <si>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</si>
  <si>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</si>
  <si>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</si>
  <si>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</si>
  <si>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</si>
  <si>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</si>
  <si>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</si>
  <si>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</si>
  <si>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</si>
  <si>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</si>
  <si>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</si>
  <si>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</si>
  <si>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</si>
  <si>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</si>
  <si>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</si>
  <si>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</si>
  <si>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</si>
  <si>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</si>
  <si>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</si>
  <si>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</si>
  <si>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</si>
  <si>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</si>
  <si>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</si>
  <si>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</si>
  <si>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</si>
  <si>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</si>
  <si>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</si>
  <si>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</si>
  <si>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</si>
  <si>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</si>
  <si>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</si>
  <si>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</si>
  <si>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</si>
  <si>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</si>
  <si>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</si>
  <si>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</si>
  <si>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</si>
  <si>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</si>
  <si>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</si>
  <si>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</si>
  <si>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</si>
  <si>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</si>
  <si>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</si>
  <si>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</si>
  <si>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</si>
  <si>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</si>
  <si>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</si>
  <si>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</si>
  <si>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</si>
  <si>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</si>
  <si>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</si>
  <si>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</si>
  <si>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</si>
  <si>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</si>
  <si>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</si>
  <si>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</si>
  <si>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</si>
  <si>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</si>
  <si>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</si>
  <si>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</si>
  <si>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</si>
  <si>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</si>
  <si>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</si>
  <si>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</si>
  <si>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</si>
  <si>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</si>
  <si>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</si>
  <si>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</si>
  <si>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</si>
  <si>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</si>
  <si>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</si>
  <si>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</si>
  <si>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</si>
  <si>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</si>
  <si>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</si>
  <si>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</si>
  <si>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</si>
  <si>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</si>
  <si>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</si>
  <si>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</si>
  <si>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</si>
  <si>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</si>
  <si>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</si>
  <si>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</si>
  <si>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</si>
  <si>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</si>
  <si>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</si>
  <si>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</si>
  <si>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</si>
  <si>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</si>
  <si>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</si>
  <si>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</si>
  <si>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</si>
  <si>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</si>
  <si>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</si>
  <si>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</si>
  <si>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</si>
  <si>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</si>
  <si>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</si>
  <si>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</si>
  <si>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</si>
  <si>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</si>
  <si>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</si>
  <si>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</si>
  <si>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</si>
  <si>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</si>
  <si>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</si>
  <si>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</si>
  <si>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</si>
  <si>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</si>
  <si>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</si>
  <si>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</si>
  <si>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</si>
  <si>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</si>
  <si>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</si>
  <si>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</si>
  <si>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</si>
  <si>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</si>
  <si>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</si>
  <si>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</si>
  <si>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</si>
  <si>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</si>
  <si>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</si>
  <si>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</si>
  <si>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</si>
  <si>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</si>
  <si>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</si>
  <si>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</si>
  <si>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</si>
  <si>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</si>
  <si>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</si>
  <si>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</si>
  <si>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</si>
  <si>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</si>
  <si>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</si>
  <si>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</si>
  <si>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</si>
  <si>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</si>
  <si>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</si>
  <si>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</si>
  <si>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</si>
  <si>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</si>
  <si>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</si>
  <si>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</si>
  <si>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</si>
  <si>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</si>
  <si>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</si>
  <si>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</si>
  <si>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</si>
  <si>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</si>
  <si>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</si>
  <si>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</si>
  <si>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</si>
  <si>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</si>
  <si>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</si>
  <si>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</si>
  <si>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</si>
  <si>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</si>
  <si>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</si>
  <si>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</si>
  <si>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</si>
  <si>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</si>
  <si>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</si>
  <si>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</si>
  <si>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</si>
  <si>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</si>
  <si>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</si>
  <si>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</si>
  <si>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</si>
  <si>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</si>
  <si>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</si>
  <si>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</si>
  <si>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</si>
  <si>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</si>
  <si>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</si>
  <si>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</si>
  <si>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</si>
  <si>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</si>
  <si>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</si>
  <si>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</si>
  <si>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</si>
  <si>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</si>
  <si>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</si>
  <si>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</si>
  <si>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</si>
  <si>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</si>
  <si>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</si>
  <si>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</si>
  <si>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</si>
  <si>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</si>
  <si>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</si>
  <si>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</si>
  <si>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</si>
  <si>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</si>
  <si>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</si>
  <si>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</si>
  <si>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</si>
  <si>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</si>
  <si>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</si>
  <si>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</si>
  <si>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</si>
  <si>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</si>
  <si>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</si>
  <si>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</si>
  <si>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</si>
  <si>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</si>
  <si>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</si>
  <si>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</si>
  <si>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</si>
  <si>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</si>
  <si>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</si>
  <si>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</si>
  <si>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</si>
  <si>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</si>
  <si>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</si>
  <si>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</si>
  <si>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</si>
  <si>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</si>
  <si>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</si>
  <si>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</si>
  <si>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</si>
  <si>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</si>
  <si>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</si>
  <si>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</si>
  <si>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</si>
  <si>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</si>
  <si>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</si>
  <si>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</si>
  <si>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</si>
  <si>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</si>
  <si>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</si>
  <si>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</si>
  <si>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</si>
  <si>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</si>
  <si>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</si>
  <si>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</si>
  <si>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</si>
  <si>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</si>
  <si>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</si>
  <si>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</si>
  <si>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</si>
  <si>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</si>
  <si>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</si>
  <si>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</si>
  <si>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</si>
  <si>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</si>
  <si>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</si>
  <si>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</si>
  <si>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</si>
  <si>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</si>
  <si>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</si>
  <si>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</si>
  <si>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</si>
  <si>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</si>
  <si>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</si>
  <si>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</si>
  <si>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</si>
  <si>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</si>
  <si>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</si>
  <si>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</si>
  <si>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</si>
  <si>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</si>
  <si>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</si>
  <si>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</si>
  <si>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</si>
  <si>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</si>
  <si>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</si>
  <si>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</si>
  <si>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</si>
  <si>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</si>
  <si>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</si>
  <si>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</si>
  <si>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</si>
  <si>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</si>
  <si>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</si>
  <si>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</si>
  <si>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</si>
  <si>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</si>
  <si>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</si>
  <si>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</si>
  <si>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</si>
  <si>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</si>
  <si>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</si>
  <si>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</si>
  <si>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</si>
  <si>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</si>
  <si>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</si>
  <si>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</si>
  <si>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</si>
  <si>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</si>
  <si>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</si>
  <si>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</si>
  <si>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</si>
  <si>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</si>
  <si>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</si>
  <si>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</si>
  <si>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</si>
  <si>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</si>
  <si>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</si>
  <si>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</si>
  <si>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</si>
  <si>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</si>
  <si>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</si>
  <si>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</si>
  <si>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</si>
  <si>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</si>
  <si>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</si>
  <si>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</si>
  <si>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</si>
  <si>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</si>
  <si>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</si>
  <si>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</si>
  <si>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</si>
  <si>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</si>
  <si>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</si>
  <si>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</si>
  <si>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</si>
  <si>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</si>
  <si>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</si>
  <si>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</si>
  <si>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</si>
  <si>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</si>
  <si>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</si>
  <si>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</si>
  <si>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</si>
  <si>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</si>
  <si>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</si>
  <si>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</si>
  <si>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</si>
  <si>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</si>
  <si>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</si>
  <si>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</si>
  <si>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</si>
  <si>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</si>
  <si>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</si>
  <si>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</si>
  <si>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</si>
  <si>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</si>
  <si>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</si>
  <si>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</si>
  <si>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</si>
  <si>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</si>
  <si>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</si>
  <si>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</si>
  <si>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</si>
  <si>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</si>
  <si>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</si>
  <si>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</si>
  <si>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</si>
  <si>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</si>
  <si>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</si>
  <si>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</si>
  <si>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</si>
  <si>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</si>
  <si>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</si>
  <si>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</si>
  <si>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</si>
  <si>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</si>
  <si>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</si>
  <si>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</si>
  <si>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</si>
  <si>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</si>
  <si>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</si>
  <si>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</si>
  <si>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</si>
  <si>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</si>
  <si>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</si>
  <si>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</si>
  <si>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</si>
  <si>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</si>
  <si>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</si>
  <si>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</si>
  <si>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</si>
  <si>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</si>
  <si>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</si>
  <si>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</si>
  <si>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</si>
  <si>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</si>
  <si>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</si>
  <si>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</si>
  <si>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</si>
  <si>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</si>
  <si>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</si>
  <si>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</si>
  <si>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</si>
  <si>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</si>
  <si>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</si>
  <si>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</si>
  <si>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</si>
  <si>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</si>
  <si>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</si>
  <si>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</si>
  <si>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</si>
  <si>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</si>
  <si>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</si>
  <si>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</si>
  <si>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</si>
  <si>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</si>
  <si>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</si>
  <si>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</si>
  <si>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</si>
  <si>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</si>
  <si>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</si>
  <si>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</si>
  <si>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</si>
  <si>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</si>
  <si>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</si>
  <si>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</si>
  <si>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</si>
  <si>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</si>
  <si>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</si>
  <si>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</si>
  <si>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</si>
  <si>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</si>
  <si>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</si>
  <si>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</si>
  <si>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</si>
  <si>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</si>
  <si>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</si>
  <si>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</si>
  <si>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</si>
  <si>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</si>
  <si>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</si>
  <si>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</si>
  <si>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</si>
  <si>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</si>
  <si>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</si>
  <si>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</si>
  <si>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</si>
  <si>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</si>
  <si>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</si>
  <si>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</si>
  <si>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</si>
  <si>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</si>
  <si>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</si>
  <si>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</si>
  <si>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</si>
  <si>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</si>
  <si>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</si>
  <si>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</si>
  <si>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</si>
  <si>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</si>
  <si>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</si>
  <si>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</si>
  <si>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</si>
  <si>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</si>
  <si>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</si>
  <si>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</si>
  <si>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</si>
  <si>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</si>
  <si>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</si>
  <si>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</si>
  <si>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</si>
  <si>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</si>
  <si>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</si>
  <si>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</si>
  <si>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</si>
  <si>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</si>
  <si>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</si>
  <si>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</si>
  <si>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</si>
  <si>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</si>
  <si>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</si>
  <si>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</si>
  <si>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</si>
  <si>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</si>
  <si>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</si>
  <si>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</si>
  <si>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</si>
  <si>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</si>
  <si>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</si>
  <si>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</si>
  <si>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</si>
  <si>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</si>
  <si>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</si>
  <si>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</si>
  <si>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</si>
  <si>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</si>
  <si>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</si>
  <si>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</si>
  <si>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</si>
  <si>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</si>
  <si>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</si>
  <si>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</si>
  <si>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</si>
  <si>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</si>
  <si>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</si>
  <si>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</si>
  <si>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</si>
  <si>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</si>
  <si>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</si>
  <si>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</si>
  <si>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</si>
  <si>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</si>
  <si>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</si>
  <si>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</si>
  <si>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</si>
  <si>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</si>
  <si>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</si>
  <si>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</si>
  <si>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</si>
  <si>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</si>
  <si>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</si>
  <si>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</si>
  <si>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</si>
  <si>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</si>
  <si>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</si>
  <si>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</si>
  <si>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</si>
  <si>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</si>
  <si>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</si>
  <si>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</si>
  <si>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</si>
  <si>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</si>
  <si>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</si>
  <si>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</si>
  <si>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</si>
  <si>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</si>
  <si>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</si>
  <si>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</si>
  <si>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</si>
  <si>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</si>
  <si>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</si>
  <si>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</si>
  <si>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</si>
  <si>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</si>
  <si>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</si>
  <si>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</si>
  <si>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</si>
  <si>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</si>
  <si>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</si>
  <si>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</si>
  <si>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</si>
  <si>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</si>
  <si>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</si>
  <si>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</si>
  <si>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</si>
  <si>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</si>
  <si>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</si>
  <si>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</si>
  <si>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</si>
  <si>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</si>
  <si>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</si>
  <si>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</si>
  <si>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</si>
  <si>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</si>
  <si>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</si>
  <si>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</si>
  <si>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</si>
  <si>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</si>
  <si>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</si>
  <si>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</si>
  <si>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</si>
  <si>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</si>
  <si>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</si>
  <si>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</si>
  <si>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</si>
  <si>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</si>
  <si>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</si>
  <si>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</si>
  <si>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</si>
  <si>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</si>
  <si>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</si>
  <si>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</si>
  <si>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</si>
  <si>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</si>
  <si>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</si>
  <si>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</si>
  <si>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</si>
  <si>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</si>
  <si>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</si>
  <si>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</si>
  <si>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</si>
  <si>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</si>
  <si>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</si>
  <si>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</si>
  <si>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</si>
  <si>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</si>
  <si>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</si>
  <si>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</si>
  <si>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</si>
  <si>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</si>
  <si>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</si>
  <si>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</si>
  <si>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</si>
  <si>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</si>
  <si>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</si>
  <si>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</si>
  <si>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</si>
  <si>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</si>
  <si>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</si>
  <si>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</si>
  <si>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</si>
  <si>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</si>
  <si>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</si>
  <si>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</si>
  <si>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</si>
  <si>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</si>
  <si>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</si>
  <si>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</si>
  <si>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</si>
  <si>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</si>
  <si>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</si>
  <si>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</si>
  <si>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</si>
  <si>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</si>
  <si>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</si>
  <si>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</si>
  <si>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</si>
  <si>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</si>
  <si>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</si>
  <si>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</si>
  <si>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</si>
  <si>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</si>
  <si>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</si>
  <si>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</si>
  <si>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</si>
  <si>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</si>
  <si>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</si>
  <si>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</si>
  <si>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</si>
  <si>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</si>
  <si>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</si>
  <si>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</si>
  <si>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</si>
  <si>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</si>
  <si>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</si>
  <si>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</si>
  <si>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</si>
  <si>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</si>
  <si>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</si>
  <si>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</si>
  <si>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</si>
  <si>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</si>
  <si>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</si>
  <si>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</si>
  <si>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</si>
  <si>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</si>
  <si>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</si>
  <si>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</si>
  <si>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</si>
  <si>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</si>
  <si>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</si>
  <si>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</si>
  <si>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</si>
  <si>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</si>
  <si>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</si>
  <si>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</si>
  <si>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</si>
  <si>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</si>
  <si>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</si>
  <si>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</si>
  <si>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</si>
  <si>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</si>
  <si>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</si>
  <si>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</si>
  <si>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</si>
  <si>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</si>
  <si>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</si>
  <si>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</si>
  <si>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</si>
  <si>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</si>
  <si>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</si>
  <si>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</si>
  <si>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</si>
  <si>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</si>
  <si>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</si>
  <si>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</si>
  <si>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</si>
  <si>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</si>
  <si>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</si>
  <si>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</si>
  <si>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</si>
  <si>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</si>
  <si>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</si>
  <si>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</si>
  <si>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</si>
  <si>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</si>
  <si>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</si>
  <si>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</si>
  <si>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</si>
  <si>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</si>
  <si>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</si>
  <si>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</si>
  <si>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</si>
  <si>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</si>
  <si>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</si>
  <si>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</si>
  <si>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</si>
  <si>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</si>
  <si>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</si>
  <si>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</si>
  <si>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</si>
  <si>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</si>
  <si>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</si>
  <si>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</si>
  <si>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</si>
  <si>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</si>
  <si>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</si>
  <si>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</si>
  <si>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</si>
  <si>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</si>
  <si>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</si>
  <si>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</si>
  <si>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</si>
  <si>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</si>
  <si>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</si>
  <si>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</si>
  <si>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</si>
  <si>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</si>
  <si>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</si>
  <si>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</si>
  <si>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</si>
  <si>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</si>
  <si>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</si>
  <si>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</si>
  <si>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</si>
  <si>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</si>
  <si>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</si>
  <si>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</si>
  <si>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</si>
  <si>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</si>
  <si>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</si>
  <si>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</si>
  <si>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</si>
  <si>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</si>
  <si>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</si>
  <si>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</si>
  <si>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</si>
  <si>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</si>
  <si>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</si>
  <si>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</si>
  <si>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</si>
  <si>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</si>
  <si>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</si>
  <si>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</si>
  <si>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</si>
  <si>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</si>
  <si>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</si>
  <si>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</si>
  <si>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</si>
  <si>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</si>
  <si>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</si>
  <si>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</si>
  <si>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</si>
  <si>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</si>
  <si>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</si>
  <si>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</si>
  <si>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</si>
  <si>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</si>
  <si>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</si>
  <si>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</si>
  <si>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</si>
  <si>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</si>
  <si>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</si>
  <si>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</si>
  <si>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</si>
  <si>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</si>
  <si>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</si>
  <si>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</si>
  <si>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</si>
  <si>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</si>
  <si>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</si>
  <si>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</si>
  <si>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</si>
  <si>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</si>
  <si>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</si>
  <si>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</si>
  <si>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</si>
  <si>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</si>
  <si>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</si>
  <si>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</si>
  <si>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</si>
  <si>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</si>
  <si>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</si>
  <si>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</si>
  <si>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</si>
  <si>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</si>
  <si>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</si>
  <si>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</si>
  <si>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</si>
  <si>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</si>
  <si>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</si>
  <si>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</si>
  <si>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</si>
  <si>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</si>
  <si>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</si>
  <si>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</si>
  <si>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</si>
  <si>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</si>
  <si>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</si>
  <si>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</si>
  <si>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</si>
  <si>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</si>
  <si>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</si>
  <si>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</si>
  <si>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</si>
  <si>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</si>
  <si>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</si>
  <si>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</si>
  <si>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</si>
  <si>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</si>
  <si>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</si>
  <si>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</si>
  <si>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</si>
  <si>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</si>
  <si>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</si>
  <si>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</si>
  <si>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</si>
  <si>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</si>
  <si>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</si>
  <si>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</si>
  <si>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</si>
  <si>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</si>
  <si>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</si>
  <si>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</si>
  <si>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</si>
  <si>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</si>
  <si>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</si>
  <si>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</si>
  <si>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</si>
  <si>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</si>
  <si>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</si>
  <si>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</si>
  <si>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</si>
  <si>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</si>
  <si>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</si>
  <si>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</si>
  <si>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</si>
  <si>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</si>
  <si>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</si>
  <si>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</si>
  <si>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</si>
  <si>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</si>
  <si>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</si>
  <si>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</si>
  <si>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</si>
  <si>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</si>
  <si>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</si>
  <si>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</si>
  <si>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</si>
  <si>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</si>
  <si>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</si>
  <si>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</si>
  <si>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</si>
  <si>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</si>
  <si>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</si>
  <si>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</si>
  <si>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</si>
  <si>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</si>
  <si>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</si>
  <si>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</si>
  <si>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</si>
  <si>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</si>
  <si>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</si>
  <si>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</si>
  <si>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</si>
  <si>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</si>
  <si>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</si>
  <si>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</si>
  <si>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</si>
  <si>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</si>
  <si>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</si>
  <si>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</si>
  <si>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</si>
  <si>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</si>
  <si>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</si>
  <si>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</si>
  <si>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</si>
  <si>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</si>
  <si>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</si>
  <si>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</si>
  <si>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</si>
  <si>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</si>
  <si>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</si>
  <si>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</si>
  <si>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</si>
  <si>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</si>
  <si>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</si>
  <si>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</si>
  <si>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</si>
  <si>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</si>
  <si>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</si>
  <si>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</si>
  <si>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</si>
  <si>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</si>
  <si>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</si>
  <si>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</si>
  <si>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</si>
  <si>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</si>
  <si>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</si>
  <si>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</si>
  <si>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</si>
  <si>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</si>
  <si>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</si>
  <si>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</si>
  <si>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</si>
  <si>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</si>
  <si>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</si>
  <si>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</si>
  <si>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</si>
  <si>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</si>
  <si>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</si>
  <si>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</si>
  <si>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</si>
  <si>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</si>
  <si>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</si>
  <si>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</si>
  <si>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</si>
  <si>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</si>
  <si>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</si>
  <si>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</si>
  <si>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</si>
  <si>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</si>
  <si>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</si>
  <si>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</si>
  <si>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</si>
  <si>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</si>
  <si>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</si>
  <si>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</si>
  <si>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</si>
  <si>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</si>
  <si>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</si>
  <si>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</si>
  <si>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</si>
  <si>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</si>
  <si>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</si>
  <si>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</si>
  <si>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</si>
  <si>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</si>
  <si>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</si>
  <si>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</si>
  <si>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</si>
  <si>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</si>
  <si>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</si>
  <si>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</si>
  <si>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</si>
  <si>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</si>
  <si>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</si>
  <si>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</si>
  <si>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</si>
  <si>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</si>
  <si>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</si>
  <si>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</si>
  <si>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</si>
  <si>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</si>
  <si>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</si>
  <si>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</si>
  <si>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</si>
  <si>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</si>
  <si>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</si>
  <si>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</si>
  <si>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</si>
  <si>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</si>
  <si>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</si>
  <si>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</si>
  <si>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</si>
  <si>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</si>
  <si>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</si>
  <si>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</si>
  <si>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</si>
  <si>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</si>
  <si>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</si>
  <si>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</si>
  <si>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</si>
  <si>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</si>
  <si>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</si>
  <si>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</si>
  <si>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</si>
  <si>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</si>
  <si>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</si>
  <si>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</si>
  <si>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</si>
  <si>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</si>
  <si>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</si>
  <si>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</si>
  <si>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</si>
  <si>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</si>
  <si>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</si>
  <si>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</si>
  <si>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</si>
  <si>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</si>
  <si>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</si>
  <si>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</si>
  <si>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</si>
  <si>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</si>
  <si>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</si>
  <si>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</si>
  <si>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</si>
  <si>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</si>
  <si>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</si>
  <si>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</si>
  <si>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</si>
  <si>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</si>
  <si>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</si>
  <si>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</si>
  <si>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</si>
  <si>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</si>
  <si>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</si>
  <si>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</si>
  <si>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</si>
  <si>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</si>
  <si>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</si>
  <si>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</si>
  <si>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</si>
  <si>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</si>
  <si>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</si>
  <si>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</si>
  <si>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</si>
  <si>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</si>
  <si>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</si>
  <si>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</si>
  <si>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</si>
  <si>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</si>
  <si>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</si>
  <si>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</si>
  <si>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</si>
  <si>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</si>
  <si>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</si>
  <si>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</si>
  <si>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</si>
  <si>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</si>
  <si>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</si>
  <si>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</si>
  <si>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</si>
  <si>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</si>
  <si>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</si>
  <si>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</si>
  <si>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</si>
  <si>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</si>
  <si>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</si>
  <si>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</si>
  <si>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</si>
  <si>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</si>
  <si>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</si>
  <si>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</si>
  <si>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</si>
  <si>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</si>
  <si>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</si>
  <si>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</si>
  <si>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</si>
  <si>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</si>
  <si>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</si>
  <si>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</si>
  <si>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</si>
  <si>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</si>
  <si>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</si>
  <si>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</si>
  <si>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</si>
  <si>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</si>
  <si>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</si>
  <si>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</si>
  <si>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</si>
  <si>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</si>
  <si>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</si>
  <si>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</si>
  <si>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</si>
  <si>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</si>
  <si>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</si>
  <si>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</si>
  <si>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</si>
  <si>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</si>
  <si>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</si>
  <si>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</si>
  <si>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</si>
  <si>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</si>
  <si>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</si>
  <si>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</si>
  <si>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</si>
  <si>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</si>
  <si>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</si>
  <si>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</si>
  <si>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</si>
  <si>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</si>
  <si>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</si>
  <si>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</si>
  <si>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</si>
  <si>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</si>
  <si>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</si>
  <si>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</si>
  <si>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</si>
  <si>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</si>
  <si>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</si>
  <si>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</si>
  <si>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</si>
  <si>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</si>
  <si>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</si>
  <si>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</si>
  <si>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</si>
  <si>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</si>
  <si>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</si>
  <si>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</si>
  <si>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</si>
  <si>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</si>
  <si>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</si>
  <si>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</si>
  <si>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</si>
  <si>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</si>
  <si>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</si>
  <si>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</si>
  <si>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</si>
  <si>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</si>
  <si>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</si>
  <si>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</si>
  <si>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</si>
  <si>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</si>
  <si>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</si>
  <si>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</si>
  <si>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</si>
  <si>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</si>
  <si>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</si>
  <si>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</si>
  <si>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</si>
  <si>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</si>
  <si>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</si>
  <si>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</si>
  <si>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</si>
  <si>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</si>
  <si>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</si>
  <si>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</si>
  <si>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</si>
  <si>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</si>
  <si>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</si>
  <si>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</si>
  <si>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</si>
  <si>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</si>
  <si>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</si>
  <si>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</si>
  <si>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</si>
  <si>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</si>
  <si>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</si>
  <si>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</si>
  <si>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</si>
  <si>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</si>
  <si>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</si>
  <si>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</si>
  <si>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</si>
  <si>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</si>
  <si>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</si>
  <si>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</si>
  <si>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</si>
  <si>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</si>
  <si>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</si>
  <si>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</si>
  <si>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</si>
  <si>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</si>
  <si>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</si>
  <si>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</si>
  <si>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</si>
  <si>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</si>
  <si>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</si>
  <si>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</si>
  <si>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</si>
  <si>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</si>
  <si>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</si>
  <si>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</si>
  <si>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</si>
  <si>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</si>
  <si>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</si>
  <si>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</si>
  <si>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</si>
  <si>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</si>
  <si>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</si>
  <si>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</si>
  <si>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</si>
  <si>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</si>
  <si>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</si>
  <si>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</si>
  <si>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</si>
  <si>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</si>
  <si>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</si>
  <si>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</si>
  <si>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</si>
  <si>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</si>
  <si>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</si>
  <si>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</si>
  <si>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</si>
  <si>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</si>
  <si>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</si>
  <si>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</si>
  <si>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</si>
  <si>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</si>
  <si>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</si>
  <si>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</si>
  <si>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</si>
  <si>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</si>
  <si>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</si>
  <si>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</si>
  <si>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</si>
  <si>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</si>
  <si>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</si>
  <si>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</si>
  <si>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</si>
  <si>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</si>
  <si>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</si>
  <si>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</si>
  <si>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</si>
  <si>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</si>
  <si>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</si>
  <si>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</si>
  <si>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</si>
  <si>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</si>
  <si>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</si>
  <si>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</si>
  <si>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</si>
  <si>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</si>
  <si>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</si>
  <si>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</si>
  <si>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</si>
  <si>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</si>
  <si>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</si>
  <si>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</si>
  <si>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</si>
  <si>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</si>
  <si>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</si>
  <si>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</si>
  <si>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</si>
  <si>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</si>
  <si>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</si>
  <si>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</si>
  <si>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</si>
  <si>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</si>
  <si>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</si>
  <si>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</si>
  <si>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</si>
  <si>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</si>
  <si>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</si>
  <si>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</si>
  <si>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</si>
  <si>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</si>
  <si>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</si>
  <si>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</si>
  <si>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</si>
  <si>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</si>
  <si>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</si>
  <si>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</si>
  <si>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</si>
  <si>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</si>
  <si>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</si>
  <si>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</si>
  <si>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</si>
  <si>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</si>
  <si>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</si>
  <si>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</si>
  <si>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</si>
  <si>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</si>
  <si>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</si>
  <si>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</si>
  <si>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</si>
  <si>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</si>
  <si>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</si>
  <si>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</si>
  <si>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</si>
  <si>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</si>
  <si>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</si>
  <si>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</si>
  <si>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</si>
  <si>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</si>
  <si>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</si>
  <si>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</si>
  <si>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</si>
  <si>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</si>
  <si>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</si>
  <si>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</si>
  <si>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</si>
  <si>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</si>
  <si>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</si>
  <si>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</si>
  <si>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</si>
  <si>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</si>
  <si>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</si>
  <si>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</si>
  <si>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</si>
  <si>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</si>
  <si>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</si>
  <si>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</si>
  <si>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</si>
  <si>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</si>
  <si>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</si>
  <si>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</si>
  <si>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</si>
  <si>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</si>
  <si>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</si>
  <si>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</si>
  <si>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</si>
  <si>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</si>
  <si>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</si>
  <si>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</si>
  <si>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</si>
  <si>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</si>
  <si>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</si>
  <si>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</si>
  <si>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</si>
  <si>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</si>
  <si>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</si>
  <si>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</si>
  <si>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</si>
  <si>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</si>
  <si>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</si>
  <si>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</si>
  <si>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</si>
  <si>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</si>
  <si>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</si>
  <si>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</si>
  <si>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</si>
  <si>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</si>
  <si>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</si>
  <si>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</si>
  <si>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</si>
  <si>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</si>
  <si>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</si>
  <si>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</si>
  <si>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</si>
  <si>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</si>
  <si>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</si>
  <si>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</si>
  <si>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</si>
  <si>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</si>
  <si>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</si>
  <si>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</si>
  <si>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</si>
  <si>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</si>
  <si>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</si>
  <si>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</si>
  <si>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</si>
  <si>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</si>
  <si>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</si>
  <si>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</si>
  <si>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</si>
  <si>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</si>
  <si>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</si>
  <si>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</si>
  <si>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</si>
  <si>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</si>
  <si>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</si>
  <si>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</si>
  <si>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</si>
  <si>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</si>
  <si>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</si>
  <si>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</si>
  <si>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</si>
  <si>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</si>
  <si>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</si>
  <si>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</si>
  <si>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</si>
  <si>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</si>
  <si>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</si>
  <si>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</si>
  <si>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</si>
  <si>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</si>
  <si>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</si>
  <si>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</si>
  <si>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</si>
  <si>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</si>
  <si>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</si>
  <si>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</si>
  <si>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</si>
  <si>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</si>
  <si>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</si>
  <si>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</si>
  <si>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</si>
  <si>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</si>
  <si>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</si>
  <si>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</si>
  <si>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</si>
  <si>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</si>
  <si>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</si>
  <si>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</si>
  <si>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</si>
  <si>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</si>
  <si>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</si>
  <si>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</si>
  <si>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</si>
  <si>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</si>
  <si>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</si>
  <si>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</si>
  <si>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</si>
  <si>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</si>
  <si>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</si>
  <si>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</si>
  <si>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</si>
  <si>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</si>
  <si>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</si>
  <si>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</si>
  <si>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</si>
  <si>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</si>
  <si>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</si>
  <si>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</si>
  <si>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</si>
  <si>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</si>
  <si>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</si>
  <si>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</si>
  <si>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</si>
  <si>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</si>
  <si>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</si>
  <si>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</si>
  <si>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</si>
  <si>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</si>
  <si>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</si>
  <si>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</si>
  <si>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</si>
  <si>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</si>
  <si>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</si>
  <si>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</si>
  <si>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</si>
  <si>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</si>
  <si>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</si>
  <si>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</si>
  <si>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</si>
  <si>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</si>
  <si>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</si>
  <si>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</si>
  <si>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</si>
  <si>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</si>
  <si>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</si>
  <si>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</si>
  <si>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</si>
  <si>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</si>
  <si>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</si>
  <si>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</si>
  <si>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</si>
  <si>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</si>
  <si>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</si>
  <si>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</si>
  <si>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</si>
  <si>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</si>
  <si>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</si>
  <si>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</si>
  <si>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</si>
  <si>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</si>
  <si>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</si>
  <si>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</si>
  <si>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</si>
  <si>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</si>
  <si>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</si>
  <si>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</si>
  <si>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</si>
  <si>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</si>
  <si>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</si>
  <si>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</si>
  <si>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</si>
  <si>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</si>
  <si>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</si>
  <si>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</si>
  <si>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</si>
  <si>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</si>
  <si>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</si>
  <si>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</si>
  <si>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</si>
  <si>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</si>
  <si>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</si>
  <si>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</si>
  <si>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</si>
  <si>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</si>
  <si>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</si>
  <si>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</si>
  <si>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</si>
  <si>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</si>
  <si>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</si>
  <si>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</si>
  <si>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</si>
  <si>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</si>
  <si>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</si>
  <si>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</si>
  <si>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</si>
  <si>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</si>
  <si>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</si>
  <si>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</si>
  <si>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</si>
  <si>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</si>
  <si>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</si>
  <si>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</si>
  <si>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</si>
  <si>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</si>
  <si>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</si>
  <si>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</si>
  <si>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</si>
  <si>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</si>
  <si>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</si>
  <si>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</si>
  <si>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</si>
  <si>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</si>
  <si>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</si>
  <si>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</si>
  <si>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</si>
  <si>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</si>
  <si>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</si>
  <si>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</si>
  <si>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</si>
  <si>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</si>
  <si>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</si>
  <si>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</si>
  <si>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</si>
  <si>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</si>
  <si>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</si>
  <si>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</si>
  <si>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</si>
  <si>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</si>
  <si>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</si>
  <si>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</si>
  <si>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</si>
  <si>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</si>
  <si>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</si>
  <si>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</si>
  <si>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</si>
  <si>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</si>
  <si>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</si>
  <si>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</si>
  <si>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</si>
  <si>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</si>
  <si>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</si>
  <si>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</si>
  <si>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</si>
  <si>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</si>
  <si>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</si>
  <si>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</si>
  <si>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</si>
  <si>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</si>
  <si>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</si>
  <si>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</si>
  <si>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</si>
  <si>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</si>
  <si>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</si>
  <si>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</si>
  <si>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</si>
  <si>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</si>
  <si>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</si>
  <si>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</si>
  <si>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</si>
  <si>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</si>
  <si>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</si>
  <si>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</si>
  <si>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</si>
  <si>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</si>
  <si>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</si>
  <si>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</si>
  <si>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</si>
  <si>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</si>
  <si>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</si>
  <si>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</si>
  <si>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</si>
  <si>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</si>
  <si>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</si>
  <si>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</si>
  <si>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</si>
  <si>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</si>
  <si>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</si>
  <si>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</si>
  <si>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</si>
  <si>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</si>
  <si>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</si>
  <si>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</si>
  <si>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</si>
  <si>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</si>
  <si>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</si>
  <si>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</si>
  <si>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</si>
  <si>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</si>
  <si>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</si>
  <si>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</si>
  <si>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</si>
  <si>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</si>
  <si>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</si>
  <si>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</si>
  <si>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</si>
  <si>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</si>
  <si>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</si>
  <si>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</si>
  <si>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</si>
  <si>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</si>
  <si>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</si>
  <si>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</si>
  <si>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</si>
  <si>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</si>
  <si>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</si>
  <si>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</si>
  <si>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</si>
  <si>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</si>
  <si>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</si>
  <si>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</si>
  <si>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</si>
  <si>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</si>
  <si>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</si>
  <si>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</si>
  <si>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</si>
  <si>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</si>
  <si>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</si>
  <si>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</si>
  <si>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</si>
  <si>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</si>
  <si>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</si>
  <si>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</si>
  <si>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</si>
  <si>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</si>
  <si>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</si>
  <si>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</si>
  <si>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</si>
  <si>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</si>
  <si>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</si>
  <si>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</si>
  <si>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</si>
  <si>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</si>
  <si>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</si>
  <si>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</si>
  <si>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</si>
  <si>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</si>
  <si>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</si>
  <si>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</si>
  <si>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</si>
  <si>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</si>
  <si>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</si>
  <si>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</si>
  <si>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</si>
  <si>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</si>
  <si>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</si>
  <si>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</si>
  <si>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</si>
  <si>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</si>
  <si>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</si>
  <si>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</si>
  <si>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</si>
  <si>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</si>
  <si>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</si>
  <si>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</si>
  <si>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</si>
  <si>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</si>
  <si>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</si>
  <si>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</si>
  <si>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</si>
  <si>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</si>
  <si>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</si>
  <si>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</si>
  <si>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</si>
  <si>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</si>
  <si>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</si>
  <si>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</si>
  <si>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</si>
  <si>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</si>
  <si>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</si>
  <si>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</si>
  <si>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</si>
  <si>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</si>
  <si>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</si>
  <si>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</si>
  <si>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</si>
  <si>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</si>
  <si>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</si>
  <si>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</si>
  <si>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</si>
  <si>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</si>
  <si>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</si>
  <si>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</si>
  <si>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</si>
  <si>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</si>
  <si>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</si>
  <si>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</si>
  <si>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</si>
  <si>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</si>
  <si>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</si>
  <si>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</si>
  <si>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</si>
  <si>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</si>
  <si>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</si>
  <si>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</si>
  <si>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</si>
  <si>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</si>
  <si>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</si>
  <si>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</si>
  <si>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</si>
  <si>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</si>
  <si>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</si>
  <si>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</si>
  <si>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</si>
  <si>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</si>
  <si>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</si>
  <si>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</si>
  <si>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</si>
  <si>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</si>
  <si>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</si>
  <si>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</si>
  <si>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</si>
  <si>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</si>
  <si>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</si>
  <si>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</si>
  <si>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</si>
  <si>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</si>
  <si>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</si>
  <si>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</si>
  <si>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</si>
  <si>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</si>
  <si>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</si>
  <si>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</si>
  <si>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</si>
  <si>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</si>
  <si>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</si>
  <si>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</si>
  <si>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</si>
  <si>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</si>
  <si>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</si>
  <si>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</si>
  <si>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</si>
  <si>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</si>
  <si>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</si>
  <si>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</si>
  <si>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</si>
  <si>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</si>
  <si>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</si>
  <si>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</si>
  <si>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</si>
  <si>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</si>
  <si>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</si>
  <si>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</si>
  <si>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</si>
  <si>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</si>
  <si>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</si>
  <si>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</si>
  <si>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</si>
  <si>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</si>
  <si>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</si>
  <si>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</si>
  <si>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</si>
  <si>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</si>
  <si>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</si>
  <si>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</si>
  <si>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</si>
  <si>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</si>
  <si>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</si>
  <si>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</si>
  <si>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</si>
  <si>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</si>
  <si>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</si>
  <si>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</si>
  <si>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</si>
  <si>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</si>
  <si>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</si>
  <si>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</si>
  <si>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</si>
  <si>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</si>
  <si>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</si>
  <si>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</si>
  <si>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</si>
  <si>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</si>
  <si>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</si>
  <si>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</si>
  <si>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</si>
  <si>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</si>
  <si>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</si>
  <si>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</si>
  <si>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</si>
  <si>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</si>
  <si>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</si>
  <si>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</si>
  <si>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</si>
  <si>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</si>
  <si>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</si>
  <si>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</si>
  <si>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</si>
  <si>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</si>
  <si>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</si>
  <si>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</si>
  <si>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</si>
  <si>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</si>
  <si>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</si>
  <si>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</si>
  <si>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</si>
  <si>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</si>
  <si>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</si>
  <si>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</si>
  <si>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</si>
  <si>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</si>
  <si>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</si>
  <si>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</si>
  <si>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</si>
  <si>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</si>
  <si>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</si>
  <si>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</si>
  <si>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</si>
  <si>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</si>
  <si>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</si>
  <si>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</si>
  <si>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</si>
  <si>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</si>
  <si>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</si>
  <si>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</si>
  <si>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</si>
  <si>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</si>
  <si>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</si>
  <si>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</si>
  <si>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</si>
  <si>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</si>
  <si>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</si>
  <si>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</si>
  <si>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</si>
  <si>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</si>
  <si>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</si>
  <si>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</si>
  <si>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</si>
  <si>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</si>
  <si>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</si>
  <si>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</si>
  <si>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</si>
  <si>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</si>
  <si>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</si>
  <si>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</si>
  <si>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</si>
  <si>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</si>
  <si>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</si>
  <si>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</si>
  <si>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</si>
  <si>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</si>
  <si>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</si>
  <si>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</si>
  <si>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</si>
  <si>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</si>
  <si>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</si>
  <si>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</si>
  <si>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</si>
  <si>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</si>
  <si>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</si>
  <si>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</si>
  <si>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</si>
  <si>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</si>
  <si>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</si>
  <si>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</si>
  <si>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</si>
  <si>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</si>
  <si>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</si>
  <si>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</si>
  <si>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</si>
  <si>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</si>
  <si>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</si>
  <si>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</si>
  <si>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</si>
  <si>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</si>
  <si>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</si>
  <si>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</si>
  <si>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</si>
  <si>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</si>
  <si>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</si>
  <si>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</si>
  <si>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</si>
  <si>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</si>
  <si>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</si>
  <si>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</si>
  <si>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</si>
  <si>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</si>
  <si>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</si>
  <si>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</si>
  <si>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</si>
  <si>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</si>
  <si>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</si>
  <si>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</si>
  <si>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</si>
  <si>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</si>
  <si>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</si>
  <si>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</si>
  <si>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</si>
  <si>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</si>
  <si>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</si>
  <si>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</si>
  <si>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</si>
  <si>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</si>
  <si>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</si>
  <si>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</si>
  <si>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</si>
  <si>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</si>
  <si>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</si>
  <si>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</si>
  <si>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</si>
  <si>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</si>
  <si>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</si>
  <si>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</si>
  <si>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</si>
  <si>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</si>
  <si>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</si>
  <si>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</si>
  <si>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</si>
  <si>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</si>
  <si>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</si>
  <si>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</si>
  <si>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</si>
  <si>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</si>
  <si>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</si>
  <si>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</si>
  <si>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</si>
  <si>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</si>
  <si>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</si>
  <si>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</si>
  <si>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</si>
  <si>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</si>
  <si>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</si>
  <si>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</si>
  <si>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</si>
  <si>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</si>
  <si>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</si>
  <si>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</si>
  <si>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</si>
  <si>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</si>
  <si>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</si>
  <si>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</si>
  <si>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</si>
  <si>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</si>
  <si>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</si>
  <si>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</si>
  <si>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</si>
  <si>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</si>
  <si>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</si>
  <si>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</si>
  <si>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</si>
  <si>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</si>
  <si>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</si>
  <si>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</si>
  <si>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</si>
  <si>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</si>
  <si>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</si>
  <si>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</si>
  <si>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</si>
  <si>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</si>
  <si>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</si>
  <si>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</si>
  <si>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</si>
  <si>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</si>
  <si>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</si>
  <si>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</si>
  <si>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</si>
  <si>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</si>
  <si>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</si>
  <si>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</si>
  <si>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</si>
  <si>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</si>
  <si>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</si>
  <si>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</si>
  <si>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</si>
  <si>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</si>
  <si>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</si>
  <si>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</si>
  <si>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</si>
  <si>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</si>
  <si>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</si>
  <si>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</si>
  <si>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</si>
  <si>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</si>
  <si>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</si>
  <si>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</si>
  <si>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</si>
  <si>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</si>
  <si>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</si>
  <si>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</si>
  <si>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</si>
  <si>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</si>
  <si>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</si>
  <si>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</si>
  <si>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</si>
  <si>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</si>
  <si>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</si>
  <si>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</si>
  <si>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</si>
  <si>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</si>
  <si>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</si>
  <si>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</si>
  <si>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</si>
  <si>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</si>
  <si>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</si>
  <si>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</si>
  <si>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</si>
  <si>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</si>
  <si>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</si>
  <si>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</si>
  <si>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</si>
  <si>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</si>
  <si>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</si>
  <si>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</si>
  <si>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</si>
  <si>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</si>
  <si>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</si>
  <si>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</si>
  <si>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</si>
  <si>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</si>
  <si>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</si>
  <si>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</si>
  <si>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</si>
  <si>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</si>
  <si>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</si>
  <si>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</si>
  <si>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</si>
  <si>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</si>
  <si>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</si>
  <si>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</si>
  <si>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</si>
  <si>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</si>
  <si>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</si>
  <si>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</si>
  <si>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</si>
  <si>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</si>
  <si>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</si>
  <si>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</si>
  <si>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</si>
  <si>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</si>
  <si>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</si>
  <si>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</si>
  <si>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</si>
  <si>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</si>
  <si>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</si>
  <si>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</si>
  <si>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</si>
  <si>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</si>
  <si>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</si>
  <si>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</si>
  <si>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</si>
  <si>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</si>
  <si>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</si>
  <si>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</si>
  <si>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</si>
  <si>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</si>
  <si>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</si>
  <si>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</si>
  <si>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</si>
  <si>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</si>
  <si>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</si>
  <si>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</si>
  <si>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</si>
  <si>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</si>
  <si>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</si>
  <si>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</si>
  <si>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</si>
  <si>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</si>
  <si>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</si>
  <si>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</si>
  <si>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</si>
  <si>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</si>
  <si>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</si>
  <si>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</si>
  <si>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</si>
  <si>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</si>
  <si>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</si>
  <si>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</si>
  <si>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</si>
  <si>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</si>
  <si>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</si>
  <si>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</si>
  <si>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</si>
  <si>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</si>
  <si>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</si>
  <si>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</si>
  <si>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</si>
  <si>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</si>
  <si>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</si>
  <si>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</si>
  <si>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</si>
  <si>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</si>
  <si>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</si>
  <si>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</si>
  <si>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</si>
  <si>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</si>
  <si>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</si>
  <si>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</si>
  <si>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</si>
  <si>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</si>
  <si>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</si>
  <si>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</si>
  <si>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</si>
  <si>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</si>
  <si>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</si>
  <si>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</si>
  <si>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</si>
  <si>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</si>
  <si>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</si>
  <si>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</si>
  <si>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</si>
  <si>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</si>
  <si>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</si>
  <si>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</si>
  <si>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</si>
  <si>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</si>
  <si>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</si>
  <si>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</si>
  <si>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</si>
  <si>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</si>
  <si>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</si>
  <si>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</si>
  <si>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</si>
  <si>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</si>
  <si>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</si>
  <si>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</si>
  <si>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</si>
  <si>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</si>
  <si>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</si>
  <si>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</si>
  <si>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</si>
  <si>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</si>
  <si>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</si>
  <si>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</si>
  <si>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</si>
  <si>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</si>
  <si>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</si>
  <si>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</si>
  <si>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</si>
  <si>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</si>
  <si>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</si>
  <si>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</si>
  <si>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</si>
  <si>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</si>
  <si>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</si>
  <si>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</si>
  <si>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</si>
  <si>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</si>
  <si>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</si>
  <si>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</si>
  <si>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</si>
  <si>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</si>
  <si>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</si>
  <si>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</si>
  <si>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</si>
  <si>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</si>
  <si>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</si>
  <si>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</si>
  <si>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</si>
  <si>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</si>
  <si>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</si>
  <si>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</si>
  <si>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</si>
  <si>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</si>
  <si>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</si>
  <si>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</si>
  <si>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</si>
  <si>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</si>
  <si>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</si>
  <si>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</si>
  <si>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</si>
  <si>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</si>
  <si>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</si>
  <si>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</si>
  <si>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</si>
  <si>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</si>
  <si>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</si>
  <si>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</si>
  <si>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</si>
  <si>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</si>
  <si>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</si>
  <si>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</si>
  <si>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</si>
  <si>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</si>
  <si>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</si>
  <si>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</si>
  <si>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</si>
  <si>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</si>
  <si>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</si>
  <si>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</si>
  <si>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</si>
  <si>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</si>
  <si>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</si>
  <si>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</si>
  <si>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</si>
  <si>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</si>
  <si>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</si>
  <si>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</si>
  <si>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</si>
  <si>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</si>
  <si>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</si>
  <si>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</si>
  <si>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</si>
  <si>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</si>
  <si>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</si>
  <si>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</si>
  <si>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</si>
  <si>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</si>
  <si>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</si>
  <si>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</si>
  <si>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</si>
  <si>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</si>
  <si>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</si>
  <si>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</si>
  <si>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</si>
  <si>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</si>
  <si>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</si>
  <si>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</si>
  <si>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</si>
  <si>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</si>
  <si>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</si>
  <si>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</si>
  <si>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</si>
  <si>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</si>
  <si>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</si>
  <si>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</si>
  <si>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</si>
  <si>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</si>
  <si>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</si>
  <si>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</si>
  <si>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</si>
  <si>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</si>
  <si>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</si>
  <si>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</si>
  <si>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</si>
  <si>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</si>
  <si>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</si>
  <si>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</si>
  <si>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</si>
  <si>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</si>
  <si>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</si>
  <si>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</si>
  <si>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</si>
  <si>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</si>
  <si>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</si>
  <si>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</si>
  <si>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</si>
  <si>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</si>
  <si>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</si>
  <si>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</si>
  <si>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</si>
  <si>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</si>
  <si>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</si>
  <si>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</si>
  <si>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</si>
  <si>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</si>
  <si>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</si>
  <si>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</si>
  <si>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</si>
  <si>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</si>
  <si>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</si>
  <si>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</si>
  <si>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</si>
  <si>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</si>
  <si>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</si>
  <si>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</si>
  <si>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</si>
  <si>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</si>
  <si>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</si>
  <si>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</si>
  <si>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</si>
  <si>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</si>
  <si>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</si>
  <si>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</si>
  <si>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</si>
  <si>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</si>
  <si>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</si>
  <si>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</si>
  <si>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</si>
  <si>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</si>
  <si>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</si>
  <si>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</si>
  <si>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</si>
  <si>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</si>
  <si>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</si>
  <si>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</si>
  <si>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</si>
  <si>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</si>
  <si>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</si>
  <si>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</si>
  <si>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</si>
  <si>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</si>
  <si>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</si>
  <si>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</si>
  <si>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</si>
  <si>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</si>
  <si>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</si>
  <si>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</si>
  <si>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</si>
  <si>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</si>
  <si>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</si>
  <si>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</si>
  <si>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</si>
  <si>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</si>
  <si>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</si>
  <si>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</si>
  <si>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</si>
  <si>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</si>
  <si>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</si>
  <si>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</si>
  <si>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</si>
  <si>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</si>
  <si>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</si>
  <si>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</si>
  <si>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</si>
  <si>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</si>
  <si>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</si>
  <si>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</si>
  <si>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</si>
  <si>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</si>
  <si>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</si>
  <si>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</si>
  <si>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</si>
  <si>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</si>
  <si>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</si>
  <si>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</si>
  <si>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</si>
  <si>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</si>
  <si>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</si>
  <si>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</si>
  <si>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</si>
  <si>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</si>
  <si>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</si>
  <si>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</si>
  <si>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</si>
  <si>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</si>
  <si>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</si>
  <si>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</si>
  <si>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</si>
  <si>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</si>
  <si>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</si>
  <si>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</si>
  <si>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</si>
  <si>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</si>
  <si>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</si>
  <si>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</si>
  <si>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</si>
  <si>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</si>
  <si>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</si>
  <si>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</si>
  <si>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</si>
  <si>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</si>
  <si>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</si>
  <si>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</si>
  <si>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</si>
  <si>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</si>
  <si>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</si>
  <si>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</si>
  <si>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</si>
  <si>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</si>
  <si>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</si>
  <si>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</si>
  <si>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</si>
  <si>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</si>
  <si>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</si>
  <si>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</si>
  <si>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</si>
  <si>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</si>
  <si>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</si>
  <si>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</si>
  <si>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</si>
  <si>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</si>
  <si>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</si>
  <si>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</si>
  <si>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</si>
  <si>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</si>
  <si>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</si>
  <si>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</si>
  <si>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</si>
  <si>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</si>
  <si>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</si>
  <si>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</si>
  <si>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</si>
  <si>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</si>
  <si>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</si>
  <si>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</si>
  <si>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</si>
  <si>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</si>
  <si>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</si>
  <si>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</si>
  <si>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</si>
  <si>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</si>
  <si>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</si>
  <si>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</si>
  <si>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</si>
  <si>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</si>
  <si>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</si>
  <si>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</si>
  <si>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</si>
  <si>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</si>
  <si>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</si>
  <si>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</si>
  <si>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</si>
  <si>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</si>
  <si>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</si>
  <si>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</si>
  <si>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</si>
  <si>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</si>
  <si>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</si>
  <si>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</si>
  <si>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</si>
  <si>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</si>
  <si>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</si>
  <si>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</si>
  <si>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</si>
  <si>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</si>
  <si>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</si>
  <si>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</si>
  <si>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</si>
  <si>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</si>
  <si>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</si>
  <si>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</si>
  <si>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</si>
  <si>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</si>
  <si>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</si>
  <si>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</si>
  <si>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</si>
  <si>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</si>
  <si>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</si>
  <si>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</si>
  <si>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</si>
  <si>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</si>
  <si>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</si>
  <si>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</si>
  <si>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</si>
  <si>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</si>
  <si>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</si>
  <si>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</si>
  <si>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</si>
  <si>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</si>
  <si>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</si>
  <si>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</si>
  <si>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</si>
  <si>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</si>
  <si>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</si>
  <si>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</si>
  <si>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</si>
  <si>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</si>
  <si>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</si>
  <si>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</si>
  <si>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</si>
  <si>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</si>
  <si>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</si>
  <si>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</si>
  <si>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</si>
  <si>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</si>
  <si>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</si>
  <si>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</si>
  <si>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</si>
  <si>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</si>
  <si>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</si>
  <si>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</si>
  <si>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</si>
  <si>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</si>
  <si>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</si>
  <si>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</si>
  <si>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</si>
  <si>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</si>
  <si>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</si>
  <si>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</si>
  <si>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</si>
  <si>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</si>
  <si>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</si>
  <si>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</si>
  <si>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</si>
  <si>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</si>
  <si>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</si>
  <si>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</si>
  <si>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</si>
  <si>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</si>
  <si>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</si>
  <si>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</si>
  <si>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</si>
  <si>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</si>
  <si>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</si>
  <si>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</si>
  <si>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</si>
  <si>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</si>
  <si>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</si>
  <si>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</si>
  <si>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</si>
  <si>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</si>
  <si>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</si>
  <si>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</si>
  <si>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</si>
  <si>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</si>
  <si>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</si>
  <si>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</si>
  <si>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</si>
  <si>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</si>
  <si>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</si>
  <si>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</si>
  <si>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</si>
  <si>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</si>
  <si>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</si>
  <si>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</si>
  <si>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</si>
  <si>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</si>
  <si>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</si>
  <si>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</si>
  <si>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</si>
  <si>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</si>
  <si>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</si>
  <si>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</si>
  <si>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</si>
  <si>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</si>
  <si>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</si>
  <si>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</si>
  <si>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</si>
  <si>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</si>
  <si>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</si>
  <si>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</si>
  <si>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</si>
  <si>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</si>
  <si>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</si>
  <si>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</si>
  <si>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</si>
  <si>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</si>
  <si>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</si>
  <si>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</si>
  <si>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</si>
  <si>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</si>
  <si>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</si>
  <si>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</si>
  <si>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</si>
  <si>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</si>
  <si>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</si>
  <si>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</si>
  <si>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</si>
  <si>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</si>
  <si>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</si>
  <si>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</si>
  <si>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</si>
  <si>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</si>
  <si>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</si>
  <si>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</si>
  <si>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</si>
  <si>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</si>
  <si>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</si>
  <si>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</si>
  <si>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</si>
  <si>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</si>
  <si>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</si>
  <si>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</si>
  <si>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</si>
  <si>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</si>
  <si>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</si>
  <si>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</si>
  <si>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</si>
  <si>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</si>
  <si>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</si>
  <si>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</si>
  <si>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</si>
  <si>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</si>
  <si>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</si>
  <si>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</si>
  <si>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</si>
  <si>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</si>
  <si>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</si>
  <si>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</si>
  <si>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</si>
  <si>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</si>
  <si>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</si>
  <si>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</si>
  <si>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</si>
  <si>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</si>
  <si>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</si>
  <si>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</si>
  <si>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</si>
  <si>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</si>
  <si>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</si>
  <si>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</si>
  <si>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</si>
  <si>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</si>
  <si>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</si>
  <si>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</si>
  <si>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</si>
  <si>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</si>
  <si>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</si>
  <si>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</si>
  <si>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</si>
  <si>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</si>
  <si>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</si>
  <si>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</si>
  <si>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</si>
  <si>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</si>
  <si>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</si>
  <si>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</si>
  <si>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</si>
  <si>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</si>
  <si>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</si>
  <si>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</si>
  <si>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</si>
  <si>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</si>
  <si>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</si>
  <si>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</si>
  <si>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</si>
  <si>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</si>
  <si>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</si>
  <si>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</si>
  <si>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</si>
  <si>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</si>
  <si>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</si>
  <si>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</si>
  <si>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</si>
  <si>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</si>
  <si>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</si>
  <si>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</si>
  <si>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</si>
  <si>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</si>
  <si>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</si>
  <si>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</si>
  <si>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</si>
  <si>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</si>
  <si>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</si>
  <si>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</si>
  <si>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</si>
  <si>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</si>
  <si>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</si>
  <si>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</si>
  <si>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</si>
  <si>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</si>
  <si>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</si>
  <si>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</si>
  <si>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</si>
  <si>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</si>
  <si>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</si>
  <si>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</si>
  <si>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</si>
  <si>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</si>
  <si>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</si>
  <si>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</si>
  <si>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</si>
  <si>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</si>
  <si>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</si>
  <si>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</si>
  <si>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</si>
  <si>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</si>
  <si>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</si>
  <si>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</si>
  <si>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</si>
  <si>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</si>
  <si>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</si>
  <si>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</si>
  <si>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</si>
  <si>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</si>
  <si>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</si>
  <si>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</si>
  <si>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</si>
  <si>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</si>
  <si>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</si>
  <si>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</si>
  <si>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</si>
  <si>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</si>
  <si>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</si>
  <si>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</si>
  <si>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</si>
  <si>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</si>
  <si>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</si>
  <si>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</si>
  <si>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</si>
  <si>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</si>
  <si>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</si>
  <si>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</si>
  <si>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</si>
  <si>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</si>
  <si>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</si>
  <si>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</si>
  <si>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</si>
  <si>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</si>
  <si>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</si>
  <si>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</si>
  <si>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</si>
  <si>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</si>
  <si>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</si>
  <si>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</si>
  <si>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</si>
  <si>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</si>
  <si>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</si>
  <si>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</si>
  <si>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</si>
  <si>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</si>
  <si>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</si>
  <si>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</si>
  <si>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</si>
  <si>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</si>
  <si>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</si>
  <si>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</si>
  <si>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</si>
  <si>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</si>
  <si>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</si>
  <si>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</si>
  <si>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</si>
  <si>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</si>
  <si>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</si>
  <si>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</si>
  <si>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</si>
  <si>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</si>
  <si>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</si>
  <si>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</si>
  <si>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</si>
  <si>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</si>
  <si>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</si>
  <si>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</si>
  <si>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</si>
  <si>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</si>
  <si>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</si>
  <si>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</si>
  <si>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</si>
  <si>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</si>
  <si>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</si>
  <si>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</si>
  <si>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</si>
  <si>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</si>
  <si>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</si>
  <si>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</si>
  <si>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</si>
  <si>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</si>
  <si>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</si>
  <si>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</si>
  <si>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</si>
  <si>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</si>
  <si>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</si>
  <si>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</si>
  <si>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</si>
  <si>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</si>
  <si>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</si>
  <si>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</si>
  <si>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</si>
  <si>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</si>
  <si>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</si>
  <si>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</si>
  <si>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</si>
  <si>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</si>
  <si>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</si>
  <si>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</si>
  <si>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</si>
  <si>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</si>
  <si>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</si>
  <si>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</si>
  <si>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</si>
  <si>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</si>
  <si>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</si>
  <si>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</si>
  <si>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</si>
  <si>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</si>
  <si>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</si>
  <si>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</si>
  <si>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</si>
  <si>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</si>
  <si>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</si>
  <si>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</si>
  <si>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</si>
  <si>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</si>
  <si>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</si>
  <si>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</si>
  <si>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</si>
  <si>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</si>
  <si>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</si>
  <si>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</si>
  <si>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</si>
  <si>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</si>
  <si>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</si>
  <si>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</si>
  <si>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</si>
  <si>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</si>
  <si>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</si>
  <si>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</si>
  <si>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</si>
  <si>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</si>
  <si>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</si>
  <si>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</si>
  <si>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</si>
  <si>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</si>
  <si>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</si>
  <si>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</si>
  <si>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</si>
  <si>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</si>
  <si>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</si>
  <si>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</si>
  <si>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</si>
  <si>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</si>
  <si>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</si>
  <si>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</si>
  <si>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</si>
  <si>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</si>
  <si>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</si>
  <si>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</si>
  <si>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</si>
  <si>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</si>
  <si>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</si>
  <si>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</si>
  <si>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</si>
  <si>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</si>
  <si>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</si>
  <si>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</si>
  <si>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</si>
  <si>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</si>
  <si>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</si>
  <si>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</si>
  <si>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</si>
  <si>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</si>
  <si>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</si>
  <si>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</si>
  <si>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</si>
  <si>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</si>
  <si>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</si>
  <si>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</si>
  <si>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</si>
  <si>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</si>
  <si>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</si>
  <si>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</si>
  <si>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</si>
  <si>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</si>
  <si>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</si>
  <si>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</si>
  <si>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</si>
  <si>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</si>
  <si>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</si>
  <si>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</si>
  <si>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</si>
  <si>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</si>
  <si>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</si>
  <si>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</si>
  <si>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</si>
  <si>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</si>
  <si>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</si>
  <si>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</si>
  <si>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</si>
  <si>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</si>
  <si>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</si>
  <si>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</si>
  <si>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</si>
  <si>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</si>
  <si>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</si>
  <si>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</si>
  <si>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</si>
  <si>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</si>
  <si>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</si>
  <si>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</si>
  <si>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</si>
  <si>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</si>
  <si>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</si>
  <si>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</si>
  <si>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</si>
  <si>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</si>
  <si>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</si>
  <si>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</si>
  <si>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</si>
  <si>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</si>
  <si>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</si>
  <si>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</si>
  <si>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</si>
  <si>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</si>
  <si>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</si>
  <si>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</si>
  <si>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</si>
  <si>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</si>
  <si>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</si>
  <si>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</si>
  <si>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</si>
  <si>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</si>
  <si>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</si>
  <si>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</si>
  <si>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</si>
  <si>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</si>
  <si>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</si>
  <si>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</si>
  <si>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</si>
  <si>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</si>
  <si>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</si>
  <si>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</si>
  <si>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</si>
  <si>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</si>
  <si>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</si>
  <si>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</si>
  <si>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</si>
  <si>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</si>
  <si>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</si>
  <si>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</si>
  <si>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</si>
  <si>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</si>
  <si>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</si>
  <si>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</si>
  <si>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</si>
  <si>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</si>
  <si>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</si>
  <si>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</si>
  <si>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</si>
  <si>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</si>
  <si>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</si>
  <si>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</si>
  <si>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</si>
  <si>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</si>
  <si>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</si>
  <si>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</si>
  <si>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</si>
  <si>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</si>
  <si>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</si>
  <si>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</si>
  <si>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</si>
  <si>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</si>
  <si>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</si>
  <si>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</si>
  <si>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</si>
  <si>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</si>
  <si>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</si>
  <si>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</si>
  <si>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</si>
  <si>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</si>
  <si>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</si>
  <si>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</si>
  <si>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</si>
  <si>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</si>
  <si>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</si>
  <si>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</si>
  <si>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</si>
  <si>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</si>
  <si>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</si>
  <si>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</si>
  <si>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</si>
  <si>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</si>
  <si>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</si>
  <si>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</si>
  <si>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</si>
  <si>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</si>
  <si>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</si>
  <si>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</si>
  <si>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</si>
  <si>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</si>
  <si>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</si>
  <si>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</si>
  <si>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</si>
  <si>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</si>
  <si>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</si>
  <si>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</si>
  <si>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</si>
  <si>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</si>
  <si>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</si>
  <si>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</si>
  <si>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</si>
  <si>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</si>
  <si>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</si>
  <si>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</si>
  <si>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</si>
  <si>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</si>
  <si>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</si>
  <si>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</si>
  <si>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</si>
  <si>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</si>
  <si>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</si>
  <si>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</si>
  <si>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</si>
  <si>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</si>
  <si>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</si>
  <si>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</si>
  <si>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</si>
  <si>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</si>
  <si>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</si>
  <si>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</si>
  <si>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</si>
  <si>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</si>
  <si>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</si>
  <si>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</si>
  <si>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</si>
  <si>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</si>
  <si>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</si>
  <si>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</si>
  <si>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</si>
  <si>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</si>
  <si>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</si>
  <si>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</si>
  <si>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</si>
  <si>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</si>
  <si>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</si>
  <si>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</si>
  <si>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</si>
  <si>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</si>
  <si>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</si>
  <si>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</si>
  <si>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</si>
  <si>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</si>
  <si>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</si>
  <si>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</si>
  <si>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</si>
  <si>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</si>
  <si>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</si>
  <si>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</si>
  <si>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</si>
  <si>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</si>
  <si>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</si>
  <si>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</si>
  <si>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</si>
  <si>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</si>
  <si>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</si>
  <si>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</si>
  <si>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</si>
  <si>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</si>
  <si>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</si>
  <si>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</si>
  <si>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</si>
  <si>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</si>
  <si>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</si>
  <si>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</si>
  <si>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</si>
  <si>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</si>
  <si>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</si>
  <si>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</si>
  <si>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</si>
  <si>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</si>
  <si>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</si>
  <si>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</si>
  <si>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</si>
  <si>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</si>
  <si>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</si>
  <si>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</si>
  <si>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</si>
  <si>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</si>
  <si>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</si>
  <si>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</si>
  <si>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</si>
  <si>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</si>
  <si>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</si>
  <si>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</si>
  <si>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</si>
  <si>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</si>
  <si>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</si>
  <si>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</si>
  <si>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</si>
  <si>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</si>
  <si>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</si>
  <si>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</si>
  <si>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</si>
  <si>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</si>
  <si>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</si>
  <si>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</si>
  <si>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</si>
  <si>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</si>
  <si>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</si>
  <si>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</si>
  <si>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</si>
  <si>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</si>
  <si>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</si>
  <si>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</si>
  <si>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</si>
  <si>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</si>
  <si>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</si>
  <si>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</si>
  <si>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</si>
  <si>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</si>
  <si>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</si>
  <si>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</si>
  <si>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</si>
  <si>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</si>
  <si>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</si>
  <si>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</si>
  <si>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</si>
  <si>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</si>
  <si>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</si>
  <si>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</si>
  <si>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</si>
  <si>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</si>
  <si>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</si>
  <si>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</si>
  <si>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</si>
  <si>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</si>
  <si>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</si>
  <si>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</si>
  <si>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</si>
  <si>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</si>
  <si>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</si>
  <si>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</si>
  <si>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</si>
  <si>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</si>
  <si>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</si>
  <si>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</si>
  <si>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</si>
  <si>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</si>
  <si>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</si>
  <si>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</si>
  <si>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</si>
  <si>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</si>
  <si>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</si>
  <si>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</si>
  <si>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</si>
  <si>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</si>
  <si>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</si>
  <si>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</si>
  <si>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</si>
  <si>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</si>
  <si>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</si>
  <si>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</si>
  <si>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</si>
  <si>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</si>
  <si>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</si>
  <si>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</si>
  <si>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</si>
  <si>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</si>
  <si>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</si>
  <si>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</si>
  <si>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</si>
  <si>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</si>
  <si>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</si>
  <si>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</si>
  <si>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</si>
  <si>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</si>
  <si>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</si>
  <si>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</si>
  <si>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</si>
  <si>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</si>
  <si>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</si>
  <si>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</si>
  <si>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</si>
  <si>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</si>
  <si>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</si>
  <si>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</si>
  <si>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</si>
  <si>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</si>
  <si>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</si>
  <si>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</si>
  <si>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</si>
  <si>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</si>
  <si>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</si>
  <si>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</si>
  <si>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</si>
  <si>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</si>
  <si>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</si>
  <si>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</si>
  <si>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</si>
  <si>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</si>
  <si>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</si>
  <si>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</si>
  <si>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</si>
  <si>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</si>
  <si>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</si>
  <si>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</si>
  <si>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</si>
  <si>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</si>
  <si>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</si>
  <si>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</si>
  <si>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</si>
  <si>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</si>
  <si>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</si>
  <si>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</si>
  <si>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</si>
  <si>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</si>
  <si>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</si>
  <si>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</si>
  <si>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</si>
  <si>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</si>
  <si>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</si>
  <si>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</si>
  <si>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</si>
  <si>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</si>
  <si>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</si>
  <si>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</si>
  <si>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</si>
  <si>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</si>
  <si>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</si>
  <si>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</si>
  <si>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</si>
  <si>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</si>
  <si>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</si>
  <si>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</si>
  <si>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</si>
  <si>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</si>
  <si>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</si>
  <si>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</si>
  <si>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</si>
  <si>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</si>
  <si>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</si>
  <si>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</si>
  <si>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</si>
  <si>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</si>
  <si>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</si>
  <si>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</si>
  <si>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</si>
  <si>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</si>
  <si>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</si>
  <si>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</si>
  <si>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</si>
  <si>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</si>
  <si>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</si>
  <si>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</si>
  <si>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</si>
  <si>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</si>
  <si>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</si>
  <si>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</si>
  <si>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</si>
  <si>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</si>
  <si>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</si>
  <si>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</si>
  <si>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</si>
  <si>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</si>
  <si>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</si>
  <si>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</si>
  <si>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</si>
  <si>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</si>
  <si>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</si>
  <si>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</si>
  <si>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</si>
  <si>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</si>
  <si>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</si>
  <si>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</si>
  <si>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</si>
  <si>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</si>
  <si>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</si>
  <si>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</si>
  <si>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</si>
  <si>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</si>
  <si>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</si>
  <si>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</si>
  <si>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</si>
  <si>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</si>
  <si>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</si>
  <si>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</si>
  <si>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</si>
  <si>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</si>
  <si>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</si>
  <si>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</si>
  <si>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</si>
  <si>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</si>
  <si>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</si>
  <si>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</si>
  <si>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</si>
  <si>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</si>
  <si>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</si>
  <si>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</si>
  <si>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</si>
  <si>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</si>
  <si>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</si>
  <si>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</si>
  <si>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</si>
  <si>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</si>
  <si>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</si>
  <si>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</si>
  <si>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</si>
  <si>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</si>
  <si>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</si>
  <si>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</si>
  <si>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</si>
  <si>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</si>
  <si>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</si>
  <si>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</si>
  <si>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</si>
  <si>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</si>
  <si>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</si>
  <si>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</si>
  <si>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</si>
  <si>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</si>
  <si>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</si>
  <si>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</si>
  <si>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</si>
  <si>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</si>
  <si>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</si>
  <si>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</si>
  <si>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</si>
  <si>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</si>
  <si>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</si>
  <si>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</si>
  <si>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</si>
  <si>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</si>
  <si>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</si>
  <si>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</si>
  <si>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</si>
  <si>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</si>
  <si>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</si>
  <si>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</si>
  <si>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</si>
  <si>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</si>
  <si>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</si>
  <si>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</si>
  <si>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</si>
  <si>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</si>
  <si>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</si>
  <si>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</si>
  <si>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</si>
  <si>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</si>
  <si>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</si>
  <si>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</si>
  <si>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</si>
  <si>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</si>
  <si>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</si>
  <si>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</si>
  <si>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</si>
  <si>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</si>
  <si>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</si>
  <si>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</si>
  <si>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</si>
  <si>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</si>
  <si>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</si>
  <si>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</si>
  <si>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</si>
  <si>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</si>
  <si>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</si>
  <si>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</si>
  <si>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</si>
  <si>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</si>
  <si>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</si>
  <si>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</si>
  <si>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</si>
  <si>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</si>
  <si>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</si>
  <si>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</si>
  <si>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</si>
  <si>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</si>
  <si>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</si>
  <si>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</si>
  <si>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</si>
  <si>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</si>
  <si>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</si>
  <si>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</si>
  <si>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</si>
  <si>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</si>
  <si>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</si>
  <si>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</si>
  <si>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</si>
  <si>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</si>
  <si>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</si>
  <si>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</si>
  <si>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</si>
  <si>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</si>
  <si>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</si>
  <si>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</si>
  <si>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</si>
  <si>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</si>
  <si>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</si>
  <si>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</si>
  <si>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</si>
  <si>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</si>
  <si>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</si>
  <si>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</si>
  <si>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</si>
  <si>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</si>
  <si>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</si>
  <si>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</si>
  <si>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</si>
  <si>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</si>
  <si>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</si>
  <si>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</si>
  <si>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</si>
  <si>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</si>
  <si>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</si>
  <si>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</si>
  <si>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</si>
  <si>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</si>
  <si>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</si>
  <si>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</si>
  <si>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</si>
  <si>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</si>
  <si>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</si>
  <si>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</si>
  <si>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</si>
  <si>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</si>
  <si>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</si>
  <si>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</si>
  <si>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</si>
  <si>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</si>
  <si>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</si>
  <si>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</si>
  <si>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</si>
  <si>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</si>
  <si>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</si>
  <si>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</si>
  <si>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</si>
  <si>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</si>
  <si>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</si>
  <si>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</si>
  <si>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</si>
  <si>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</si>
  <si>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</si>
  <si>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</si>
  <si>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</si>
  <si>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</si>
  <si>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</si>
  <si>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</si>
  <si>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</si>
  <si>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</si>
  <si>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</si>
  <si>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</si>
  <si>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</si>
  <si>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</si>
  <si>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</si>
  <si>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</si>
  <si>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</si>
  <si>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</si>
  <si>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</si>
  <si>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</si>
  <si>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</si>
  <si>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</si>
  <si>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</si>
  <si>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</si>
  <si>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</si>
  <si>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</si>
  <si>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</si>
  <si>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</si>
  <si>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</si>
  <si>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</si>
  <si>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</si>
  <si>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</si>
  <si>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</si>
  <si>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</si>
  <si>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</si>
  <si>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</si>
  <si>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</si>
  <si>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</si>
  <si>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</si>
  <si>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</si>
  <si>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</si>
  <si>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</si>
  <si>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</si>
  <si>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</si>
  <si>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</si>
  <si>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</si>
  <si>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</si>
  <si>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</si>
  <si>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</si>
  <si>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</si>
  <si>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</si>
  <si>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</si>
  <si>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</si>
  <si>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</si>
  <si>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</si>
  <si>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</si>
  <si>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</si>
  <si>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</si>
  <si>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</si>
  <si>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</si>
  <si>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</si>
  <si>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</si>
  <si>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</si>
  <si>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</si>
  <si>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</si>
  <si>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</si>
  <si>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</si>
  <si>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</si>
  <si>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</si>
  <si>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</si>
  <si>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</si>
  <si>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</si>
  <si>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</si>
  <si>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</si>
  <si>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</si>
  <si>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</si>
  <si>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</si>
  <si>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</si>
  <si>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</si>
  <si>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</si>
  <si>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</si>
  <si>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</si>
  <si>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</si>
  <si>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</si>
  <si>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</si>
  <si>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</si>
  <si>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</si>
  <si>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</si>
  <si>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</si>
  <si>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</si>
  <si>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</si>
  <si>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</si>
  <si>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</si>
  <si>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</si>
  <si>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</si>
  <si>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</si>
  <si>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</si>
  <si>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</si>
  <si>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</si>
  <si>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</si>
  <si>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</si>
  <si>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</si>
  <si>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</si>
  <si>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</si>
  <si>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</si>
  <si>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</si>
  <si>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</si>
  <si>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</si>
  <si>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</si>
  <si>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</si>
  <si>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</si>
  <si>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</si>
  <si>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</si>
  <si>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</si>
  <si>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</si>
  <si>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</si>
  <si>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</si>
  <si>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</si>
  <si>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</si>
  <si>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</si>
  <si>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</si>
  <si>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</si>
  <si>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</si>
  <si>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</si>
  <si>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</si>
  <si>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</si>
  <si>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</si>
  <si>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</si>
  <si>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</si>
  <si>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</si>
  <si>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</si>
  <si>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</si>
  <si>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</si>
  <si>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</si>
  <si>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</si>
  <si>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</si>
  <si>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</si>
  <si>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</si>
  <si>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</si>
  <si>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</si>
  <si>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</si>
  <si>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</si>
  <si>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</si>
  <si>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</si>
  <si>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</si>
  <si>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</si>
  <si>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</si>
  <si>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</si>
  <si>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</si>
  <si>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</si>
  <si>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</si>
  <si>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</si>
  <si>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</si>
  <si>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</si>
  <si>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</si>
  <si>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</si>
  <si>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</si>
  <si>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</si>
  <si>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</si>
  <si>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</si>
  <si>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</si>
  <si>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</si>
  <si>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</si>
  <si>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</si>
  <si>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</si>
  <si>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</si>
  <si>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</si>
  <si>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</si>
  <si>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</si>
  <si>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</si>
  <si>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</si>
  <si>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</si>
  <si>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</si>
  <si>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</si>
  <si>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</si>
  <si>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</si>
  <si>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</si>
  <si>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</si>
  <si>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</si>
  <si>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</si>
  <si>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</si>
  <si>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</si>
  <si>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</si>
  <si>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</si>
  <si>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</si>
  <si>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</si>
  <si>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</si>
  <si>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</si>
  <si>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</si>
  <si>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</si>
  <si>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</si>
  <si>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</si>
  <si>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</si>
  <si>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</si>
  <si>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</si>
  <si>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</si>
  <si>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</si>
  <si>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</si>
  <si>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</si>
  <si>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</si>
  <si>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</si>
  <si>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</si>
  <si>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</si>
  <si>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</si>
  <si>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</si>
  <si>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</si>
  <si>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</si>
  <si>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</si>
  <si>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</si>
  <si>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</si>
  <si>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</si>
  <si>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</si>
  <si>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</si>
  <si>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</si>
  <si>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</si>
  <si>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</si>
  <si>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</si>
  <si>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</si>
  <si>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</si>
  <si>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</si>
  <si>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</si>
  <si>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</si>
  <si>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</si>
  <si>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</si>
  <si>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</si>
  <si>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</si>
  <si>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</si>
  <si>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</si>
  <si>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</si>
  <si>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</si>
  <si>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</si>
  <si>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</si>
  <si>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</si>
  <si>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</si>
  <si>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</si>
  <si>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</si>
  <si>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</si>
  <si>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</si>
  <si>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</si>
  <si>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</si>
  <si>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</si>
  <si>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</si>
  <si>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</si>
  <si>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</si>
  <si>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</si>
  <si>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</si>
  <si>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</si>
  <si>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</si>
  <si>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</si>
  <si>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</si>
  <si>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</si>
  <si>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</si>
  <si>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</si>
  <si>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</si>
  <si>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</si>
  <si>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</si>
  <si>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</si>
  <si>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</si>
  <si>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</si>
  <si>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</si>
  <si>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</si>
  <si>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</si>
  <si>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</si>
  <si>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</si>
  <si>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</si>
  <si>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</si>
  <si>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</si>
  <si>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</si>
  <si>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</si>
  <si>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</si>
  <si>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</si>
  <si>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</si>
  <si>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</si>
  <si>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</si>
  <si>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</si>
  <si>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</si>
  <si>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</si>
  <si>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</si>
  <si>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</si>
  <si>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</si>
  <si>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</si>
  <si>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</si>
  <si>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</si>
  <si>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</si>
  <si>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</si>
  <si>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</si>
  <si>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</si>
  <si>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</si>
  <si>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</si>
  <si>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</si>
  <si>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</si>
  <si>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</si>
  <si>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</si>
  <si>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</si>
  <si>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</si>
  <si>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</si>
  <si>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</si>
  <si>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</si>
  <si>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</si>
  <si>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</si>
  <si>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</si>
  <si>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</si>
  <si>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</si>
  <si>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</si>
  <si>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</si>
  <si>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</si>
  <si>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</si>
  <si>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</si>
  <si>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</si>
  <si>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</si>
  <si>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</si>
  <si>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</si>
  <si>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</si>
  <si>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</si>
  <si>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</si>
  <si>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</si>
  <si>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</si>
  <si>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</si>
  <si>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</si>
  <si>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</si>
  <si>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</si>
  <si>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</si>
  <si>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</si>
  <si>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</si>
  <si>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</si>
  <si>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</si>
  <si>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</si>
  <si>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</si>
  <si>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</si>
  <si>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</si>
  <si>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</si>
  <si>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</si>
  <si>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</si>
  <si>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</si>
  <si>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</si>
  <si>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</si>
  <si>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</si>
  <si>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</si>
  <si>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</si>
  <si>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</si>
  <si>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</si>
  <si>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</si>
  <si>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</si>
  <si>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</si>
  <si>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</si>
  <si>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</si>
  <si>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</si>
  <si>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</si>
  <si>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</si>
  <si>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</si>
  <si>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</si>
  <si>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</si>
  <si>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</si>
  <si>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</si>
  <si>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</si>
  <si>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</si>
  <si>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</si>
  <si>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</si>
  <si>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</si>
  <si>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</si>
  <si>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</si>
  <si>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</si>
  <si>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</si>
  <si>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</si>
  <si>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</si>
  <si>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</si>
  <si>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</si>
  <si>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</si>
  <si>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</si>
  <si>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</si>
  <si>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</si>
  <si>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</si>
  <si>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</si>
  <si>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</si>
  <si>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</si>
  <si>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</si>
  <si>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</si>
  <si>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</si>
  <si>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</si>
  <si>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</si>
  <si>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</si>
  <si>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</si>
  <si>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</si>
  <si>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</si>
  <si>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</si>
  <si>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</si>
  <si>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</si>
  <si>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</si>
  <si>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</si>
  <si>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</si>
  <si>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</si>
  <si>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</si>
  <si>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</si>
  <si>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</si>
  <si>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</si>
  <si>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</si>
  <si>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</si>
  <si>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</si>
  <si>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</si>
  <si>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</si>
  <si>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</si>
  <si>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</si>
  <si>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</si>
  <si>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</si>
  <si>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</si>
  <si>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</si>
  <si>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</si>
  <si>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</si>
  <si>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</si>
  <si>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</si>
  <si>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</si>
  <si>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</si>
  <si>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</si>
  <si>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</si>
  <si>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</si>
  <si>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</si>
  <si>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</si>
  <si>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</si>
  <si>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</si>
  <si>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</si>
  <si>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</si>
  <si>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</si>
  <si>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</si>
  <si>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</si>
  <si>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</si>
  <si>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</si>
  <si>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</si>
  <si>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</si>
  <si>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</si>
  <si>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</si>
  <si>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</si>
  <si>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</si>
  <si>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</si>
  <si>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</si>
  <si>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</si>
  <si>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</si>
  <si>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</si>
  <si>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</si>
  <si>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</si>
  <si>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</si>
  <si>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</si>
  <si>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</si>
  <si>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</si>
  <si>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</si>
  <si>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</si>
  <si>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</si>
  <si>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</si>
  <si>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</si>
  <si>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</si>
  <si>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</si>
  <si>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</si>
  <si>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</si>
  <si>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</si>
  <si>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</si>
  <si>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</si>
  <si>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</si>
  <si>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</si>
  <si>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</si>
  <si>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</si>
  <si>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</si>
  <si>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</si>
  <si>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</si>
  <si>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</si>
  <si>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</si>
  <si>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</si>
  <si>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</si>
  <si>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</si>
  <si>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</si>
  <si>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</si>
  <si>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</si>
  <si>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</si>
  <si>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</si>
  <si>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</si>
  <si>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</si>
  <si>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</si>
  <si>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</si>
  <si>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</si>
  <si>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</si>
  <si>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</si>
  <si>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</si>
  <si>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</si>
  <si>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</si>
  <si>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</si>
  <si>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</si>
  <si>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</si>
  <si>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</si>
  <si>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</si>
  <si>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</si>
  <si>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</si>
  <si>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</si>
  <si>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</si>
  <si>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</si>
  <si>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</si>
  <si>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</si>
  <si>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</si>
  <si>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</si>
  <si>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</si>
  <si>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</si>
  <si>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</si>
  <si>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</si>
  <si>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</si>
  <si>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</si>
  <si>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</si>
  <si>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</si>
  <si>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</si>
  <si>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</si>
  <si>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</si>
  <si>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</si>
  <si>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</si>
  <si>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</si>
  <si>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</si>
  <si>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</si>
  <si>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</si>
  <si>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</si>
  <si>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</si>
  <si>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</si>
  <si>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</si>
  <si>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</si>
  <si>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</si>
  <si>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</si>
  <si>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</si>
  <si>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</si>
  <si>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</si>
  <si>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</si>
  <si>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</si>
  <si>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</si>
  <si>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</si>
  <si>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</si>
  <si>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</si>
  <si>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</si>
  <si>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</si>
  <si>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</si>
  <si>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</si>
  <si>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</si>
  <si>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</si>
  <si>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</si>
  <si>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</si>
  <si>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</si>
  <si>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</si>
  <si>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</si>
  <si>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</si>
  <si>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</si>
  <si>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</si>
  <si>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</si>
  <si>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</si>
  <si>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</si>
  <si>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</si>
  <si>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</si>
  <si>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</si>
  <si>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</si>
  <si>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</si>
  <si>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</si>
  <si>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</si>
  <si>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</si>
  <si>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</si>
  <si>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</si>
  <si>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</si>
  <si>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</si>
  <si>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</si>
  <si>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</si>
  <si>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</si>
  <si>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</si>
  <si>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</si>
  <si>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</si>
  <si>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</si>
  <si>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</si>
  <si>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</si>
  <si>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</si>
  <si>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</si>
  <si>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</si>
  <si>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</si>
  <si>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</si>
  <si>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</si>
  <si>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</si>
  <si>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</si>
  <si>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</si>
  <si>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</si>
  <si>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</si>
  <si>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</si>
  <si>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</si>
  <si>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</si>
  <si>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</si>
  <si>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</si>
  <si>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</si>
  <si>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</si>
  <si>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</si>
  <si>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</si>
  <si>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</si>
  <si>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</si>
  <si>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</si>
  <si>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</si>
  <si>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</si>
  <si>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</si>
  <si>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</si>
  <si>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</si>
  <si>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</si>
  <si>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</si>
  <si>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</si>
  <si>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</si>
  <si>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</si>
  <si>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</si>
  <si>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</si>
  <si>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</si>
  <si>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</si>
  <si>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</si>
  <si>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</si>
  <si>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</si>
  <si>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</si>
  <si>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</si>
  <si>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</si>
  <si>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</si>
  <si>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</si>
  <si>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</si>
  <si>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</si>
  <si>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</si>
  <si>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</si>
  <si>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</si>
  <si>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</si>
  <si>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</si>
  <si>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</si>
  <si>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</si>
  <si>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</si>
  <si>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</si>
  <si>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</si>
  <si>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</si>
  <si>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</si>
  <si>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</si>
  <si>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</si>
  <si>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</si>
  <si>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</si>
  <si>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</si>
  <si>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</si>
  <si>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</si>
  <si>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</si>
  <si>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</si>
  <si>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</si>
  <si>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</si>
  <si>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</si>
  <si>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</si>
  <si>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</si>
  <si>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</si>
  <si>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</si>
  <si>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</si>
  <si>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</si>
  <si>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</si>
  <si>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</si>
  <si>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</si>
  <si>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</si>
  <si>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</si>
  <si>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</si>
  <si>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</si>
  <si>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</si>
  <si>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</si>
  <si>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</si>
  <si>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</si>
  <si>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</si>
  <si>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</si>
  <si>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</si>
  <si>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</si>
  <si>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</si>
  <si>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</si>
  <si>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</si>
  <si>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</si>
  <si>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</si>
  <si>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</si>
  <si>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</si>
  <si>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</si>
  <si>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</si>
  <si>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</si>
  <si>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</si>
  <si>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</si>
  <si>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</si>
  <si>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</si>
  <si>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</si>
  <si>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</si>
  <si>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</si>
  <si>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</si>
  <si>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</si>
  <si>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</si>
  <si>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</si>
  <si>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</si>
  <si>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</si>
  <si>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</si>
  <si>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</si>
  <si>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</si>
  <si>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</si>
  <si>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</si>
  <si>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</si>
  <si>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</si>
  <si>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</si>
  <si>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</si>
  <si>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</si>
  <si>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</si>
  <si>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</si>
  <si>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</si>
  <si>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</si>
  <si>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</si>
  <si>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</si>
  <si>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</si>
  <si>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</si>
  <si>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</si>
  <si>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</si>
  <si>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</si>
  <si>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</si>
  <si>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</si>
  <si>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</si>
  <si>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</si>
  <si>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</si>
  <si>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</si>
  <si>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</si>
  <si>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</si>
  <si>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</si>
  <si>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</si>
  <si>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</si>
  <si>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</si>
  <si>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</si>
  <si>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</si>
  <si>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</si>
  <si>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</si>
  <si>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</si>
  <si>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</si>
  <si>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</si>
  <si>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</si>
  <si>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</si>
  <si>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</si>
  <si>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</si>
  <si>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</si>
  <si>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</si>
  <si>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</si>
  <si>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</si>
  <si>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</si>
  <si>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</si>
  <si>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</si>
  <si>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</si>
  <si>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</si>
  <si>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</si>
  <si>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</si>
  <si>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</si>
  <si>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</si>
  <si>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</si>
  <si>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</si>
  <si>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</si>
  <si>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</si>
  <si>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</si>
  <si>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</si>
  <si>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</si>
  <si>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</si>
  <si>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</si>
  <si>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</si>
  <si>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</si>
  <si>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</si>
  <si>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</si>
  <si>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</si>
  <si>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</si>
  <si>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</si>
  <si>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</si>
  <si>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</si>
  <si>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</si>
  <si>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</si>
  <si>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</si>
  <si>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</si>
  <si>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</si>
  <si>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</si>
  <si>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</si>
  <si>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</si>
  <si>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</si>
  <si>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</si>
  <si>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</si>
  <si>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</si>
  <si>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</si>
  <si>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</si>
  <si>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</si>
  <si>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</si>
  <si>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</si>
  <si>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</si>
  <si>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</si>
  <si>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</si>
  <si>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</si>
  <si>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</si>
  <si>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</si>
  <si>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</si>
  <si>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</si>
  <si>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</si>
  <si>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</si>
  <si>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</si>
  <si>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</si>
  <si>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</si>
  <si>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</si>
  <si>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</si>
  <si>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</si>
  <si>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</si>
  <si>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</si>
  <si>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</si>
  <si>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</si>
  <si>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</si>
  <si>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</si>
  <si>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</si>
  <si>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</si>
  <si>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</si>
  <si>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</si>
  <si>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</si>
  <si>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</si>
  <si>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</si>
  <si>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</si>
  <si>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</si>
  <si>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</si>
  <si>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</si>
  <si>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</si>
  <si>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</si>
  <si>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</si>
  <si>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</si>
  <si>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</si>
  <si>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</si>
  <si>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</si>
  <si>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</si>
  <si>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</si>
  <si>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</si>
  <si>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</si>
  <si>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</si>
  <si>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</si>
  <si>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</si>
  <si>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</si>
  <si>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</si>
  <si>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</si>
  <si>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</si>
  <si>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</si>
  <si>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</si>
  <si>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</si>
  <si>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</si>
  <si>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</si>
  <si>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</si>
  <si>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</si>
  <si>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</si>
  <si>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</si>
  <si>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</si>
  <si>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</si>
  <si>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</si>
  <si>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</si>
  <si>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</si>
  <si>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</si>
  <si>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</si>
  <si>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</si>
  <si>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</si>
  <si>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</si>
  <si>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</si>
  <si>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</si>
  <si>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</si>
  <si>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</si>
  <si>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</si>
  <si>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</si>
  <si>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</si>
  <si>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</si>
  <si>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</si>
  <si>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</si>
  <si>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</si>
  <si>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</si>
  <si>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</si>
  <si>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</si>
  <si>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</si>
  <si>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</si>
  <si>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</si>
  <si>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</si>
  <si>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</si>
  <si>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</si>
  <si>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</si>
  <si>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</si>
  <si>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</si>
  <si>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</si>
  <si>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</si>
  <si>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</si>
  <si>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</si>
  <si>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</si>
  <si>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</si>
  <si>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</si>
  <si>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</si>
  <si>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</si>
  <si>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</si>
  <si>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</si>
  <si>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</si>
  <si>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</si>
  <si>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</si>
  <si>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</si>
  <si>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</si>
  <si>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</si>
  <si>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</si>
  <si>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</si>
  <si>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</si>
  <si>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</si>
  <si>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</si>
  <si>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</si>
  <si>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</si>
  <si>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</si>
  <si>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</si>
  <si>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</si>
  <si>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</si>
  <si>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</si>
  <si>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</si>
  <si>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</si>
  <si>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</si>
  <si>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</si>
  <si>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</si>
  <si>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</si>
  <si>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</si>
  <si>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</si>
  <si>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</si>
  <si>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</si>
  <si>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</si>
  <si>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</si>
  <si>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</si>
  <si>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</si>
  <si>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</si>
  <si>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</si>
  <si>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</si>
  <si>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</si>
  <si>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</si>
  <si>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</si>
  <si>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</si>
  <si>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</si>
  <si>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</si>
  <si>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</si>
  <si>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</si>
  <si>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</si>
  <si>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</si>
  <si>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</si>
  <si>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</si>
  <si>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</si>
  <si>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</si>
  <si>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</si>
  <si>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</si>
  <si>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</si>
  <si>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</si>
  <si>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</si>
  <si>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</si>
  <si>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</si>
  <si>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</si>
  <si>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</si>
  <si>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</si>
  <si>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</si>
  <si>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</si>
  <si>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</si>
  <si>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</si>
  <si>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</si>
  <si>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</si>
  <si>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</si>
  <si>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</si>
  <si>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</si>
  <si>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</si>
  <si>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</si>
  <si>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</si>
  <si>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</si>
  <si>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</si>
  <si>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</si>
  <si>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</si>
  <si>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</si>
  <si>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</si>
  <si>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</si>
  <si>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</si>
  <si>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</si>
  <si>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</si>
  <si>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</si>
  <si>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</si>
  <si>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</si>
  <si>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</si>
  <si>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</si>
  <si>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</si>
  <si>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</si>
  <si>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</si>
  <si>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</si>
  <si>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</si>
  <si>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</si>
  <si>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</si>
  <si>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</si>
  <si>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</si>
  <si>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</si>
  <si>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</si>
  <si>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</si>
  <si>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</si>
  <si>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</si>
  <si>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</si>
  <si>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</si>
  <si>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</si>
  <si>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</si>
  <si>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</si>
  <si>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</si>
  <si>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</si>
  <si>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</si>
  <si>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</si>
  <si>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</si>
  <si>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</si>
  <si>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</si>
  <si>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</si>
  <si>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</si>
  <si>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</si>
  <si>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</si>
  <si>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</si>
  <si>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</si>
  <si>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</si>
  <si>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</si>
  <si>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</si>
  <si>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</si>
  <si>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</si>
  <si>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</si>
  <si>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</si>
  <si>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</si>
  <si>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</si>
  <si>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</si>
  <si>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</si>
  <si>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</si>
  <si>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</si>
  <si>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</si>
  <si>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</si>
  <si>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</si>
  <si>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</si>
  <si>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</si>
  <si>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</si>
  <si>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</si>
  <si>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</si>
  <si>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</si>
  <si>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</si>
  <si>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</si>
  <si>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</si>
  <si>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</si>
  <si>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</si>
  <si>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</si>
  <si>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</si>
  <si>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</si>
  <si>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</si>
  <si>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</si>
  <si>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</si>
  <si>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</si>
  <si>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</si>
  <si>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</si>
  <si>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</si>
  <si>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</si>
  <si>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</si>
  <si>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</si>
  <si>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</si>
  <si>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</si>
  <si>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</si>
  <si>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</si>
  <si>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</si>
  <si>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</si>
  <si>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</si>
  <si>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</si>
  <si>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</si>
  <si>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</si>
  <si>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</si>
  <si>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</si>
  <si>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</si>
  <si>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</si>
  <si>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</si>
  <si>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</si>
  <si>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</si>
  <si>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</si>
  <si>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</si>
  <si>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</si>
  <si>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</si>
  <si>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</si>
  <si>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</si>
  <si>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</si>
  <si>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</si>
  <si>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</si>
  <si>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</si>
  <si>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</si>
  <si>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</si>
  <si>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</si>
  <si>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</si>
  <si>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</si>
  <si>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</si>
  <si>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</si>
  <si>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</si>
  <si>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</si>
  <si>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</si>
  <si>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</si>
  <si>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</si>
  <si>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</si>
  <si>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</si>
  <si>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</si>
  <si>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</si>
  <si>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</si>
  <si>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</si>
  <si>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</si>
  <si>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</si>
  <si>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</si>
  <si>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</si>
  <si>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</si>
  <si>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</si>
  <si>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</si>
  <si>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</si>
  <si>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</si>
  <si>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</si>
  <si>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</si>
  <si>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</si>
  <si>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</si>
  <si>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</si>
  <si>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</si>
  <si>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</si>
  <si>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</si>
  <si>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</si>
  <si>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</si>
  <si>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</si>
  <si>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</si>
  <si>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</si>
  <si>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</si>
  <si>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</si>
  <si>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</si>
  <si>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</si>
  <si>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</si>
  <si>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</si>
  <si>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</si>
  <si>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</si>
  <si>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</si>
  <si>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</si>
  <si>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</si>
  <si>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</si>
  <si>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</si>
  <si>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</si>
  <si>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</si>
  <si>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</si>
  <si>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</si>
  <si>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</si>
  <si>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</si>
  <si>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</si>
  <si>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</si>
  <si>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</si>
  <si>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</si>
  <si>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</si>
  <si>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</si>
  <si>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</si>
  <si>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</si>
  <si>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</si>
  <si>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</si>
  <si>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</si>
  <si>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</si>
  <si>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</si>
  <si>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</si>
  <si>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</si>
  <si>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</si>
  <si>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</si>
  <si>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</si>
  <si>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</si>
  <si>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</si>
  <si>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</si>
  <si>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</si>
  <si>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</si>
  <si>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</si>
  <si>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</si>
  <si>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</si>
  <si>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</si>
  <si>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</si>
  <si>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</si>
  <si>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</si>
  <si>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</si>
  <si>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</si>
  <si>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</si>
  <si>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</si>
  <si>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</si>
  <si>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</si>
  <si>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</si>
  <si>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</si>
  <si>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</si>
  <si>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</si>
  <si>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</si>
  <si>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</si>
  <si>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</si>
  <si>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</si>
  <si>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</si>
  <si>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</si>
  <si>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</si>
  <si>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</si>
  <si>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</si>
  <si>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</si>
  <si>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</si>
  <si>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</si>
  <si>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</si>
  <si>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</si>
  <si>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</si>
  <si>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</si>
  <si>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</si>
  <si>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</si>
  <si>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</si>
  <si>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</si>
  <si>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</si>
  <si>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</si>
  <si>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</si>
  <si>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</si>
  <si>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</si>
  <si>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</si>
  <si>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</si>
  <si>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</si>
  <si>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</si>
  <si>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</si>
  <si>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</si>
  <si>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</si>
  <si>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</si>
  <si>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</si>
  <si>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</si>
  <si>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</si>
  <si>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</si>
  <si>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</si>
  <si>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</si>
  <si>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</si>
  <si>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</si>
  <si>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</si>
  <si>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</si>
  <si>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</si>
  <si>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</si>
  <si>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</si>
  <si>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</si>
  <si>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</si>
  <si>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</si>
  <si>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</si>
  <si>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</si>
  <si>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</si>
  <si>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</si>
  <si>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</si>
  <si>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</si>
  <si>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</si>
  <si>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</si>
  <si>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</si>
  <si>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</si>
  <si>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</si>
  <si>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</si>
  <si>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</si>
  <si>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</si>
  <si>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</si>
  <si>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</si>
  <si>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</si>
  <si>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</si>
  <si>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</si>
  <si>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</si>
  <si>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</si>
  <si>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</si>
  <si>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</si>
  <si>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</si>
  <si>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</si>
  <si>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</si>
  <si>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</si>
  <si>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</si>
  <si>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</si>
  <si>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</si>
  <si>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</si>
  <si>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</si>
  <si>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</si>
  <si>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</si>
  <si>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</si>
  <si>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</si>
  <si>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</si>
  <si>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</si>
  <si>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</si>
  <si>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</si>
  <si>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</si>
  <si>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</si>
  <si>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</si>
  <si>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</si>
  <si>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</si>
  <si>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</si>
  <si>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</si>
  <si>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</si>
  <si>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</si>
  <si>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</si>
  <si>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</si>
  <si>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</si>
  <si>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</si>
  <si>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</si>
  <si>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</si>
  <si>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</si>
  <si>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</si>
  <si>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</si>
  <si>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</si>
  <si>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</si>
  <si>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</si>
  <si>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</si>
  <si>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</si>
  <si>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</si>
  <si>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</si>
  <si>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</si>
  <si>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</si>
  <si>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</si>
  <si>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</si>
  <si>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</si>
  <si>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</si>
  <si>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</si>
  <si>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</si>
  <si>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</si>
  <si>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</si>
  <si>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</si>
  <si>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</si>
  <si>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</si>
  <si>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</si>
  <si>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</si>
  <si>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</si>
  <si>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</si>
  <si>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</si>
  <si>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</si>
  <si>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</si>
  <si>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</si>
  <si>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</si>
  <si>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</si>
  <si>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</si>
  <si>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</si>
  <si>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</si>
  <si>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</si>
  <si>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</si>
  <si>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</si>
  <si>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</si>
  <si>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</si>
  <si>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</si>
  <si>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</si>
  <si>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</si>
  <si>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</si>
  <si>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</si>
  <si>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</si>
  <si>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</si>
  <si>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</si>
  <si>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</si>
  <si>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</si>
  <si>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</si>
  <si>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</si>
  <si>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</si>
  <si>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</si>
  <si>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</si>
  <si>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</si>
  <si>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</si>
  <si>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</si>
  <si>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</si>
  <si>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</si>
  <si>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</si>
  <si>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</si>
  <si>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</si>
  <si>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</si>
  <si>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</si>
  <si>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</si>
  <si>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</si>
  <si>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</si>
  <si>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</si>
  <si>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</si>
  <si>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</si>
  <si>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</si>
  <si>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</si>
  <si>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</si>
  <si>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</si>
  <si>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</si>
  <si>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</si>
  <si>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</si>
  <si>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</si>
  <si>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</si>
  <si>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</si>
  <si>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</si>
  <si>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</si>
  <si>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</si>
  <si>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</si>
  <si>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</si>
  <si>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</si>
  <si>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</si>
  <si>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</si>
  <si>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</si>
  <si>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</si>
  <si>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</si>
  <si>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</si>
  <si>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</si>
  <si>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</si>
  <si>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</si>
  <si>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</si>
  <si>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</si>
  <si>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</si>
  <si>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</si>
  <si>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</si>
  <si>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</si>
  <si>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</si>
  <si>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</si>
  <si>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</si>
  <si>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</si>
  <si>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</si>
  <si>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</si>
  <si>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</si>
  <si>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</si>
  <si>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</si>
  <si>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</si>
  <si>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</si>
  <si>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</si>
  <si>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</si>
  <si>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</si>
  <si>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</si>
  <si>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</si>
  <si>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</si>
  <si>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</si>
  <si>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</si>
  <si>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</si>
  <si>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</si>
  <si>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</si>
  <si>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</si>
  <si>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</si>
  <si>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</si>
  <si>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</si>
  <si>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</si>
  <si>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</si>
  <si>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</si>
  <si>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</si>
  <si>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</si>
  <si>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</si>
  <si>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</si>
  <si>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</si>
  <si>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</si>
  <si>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</si>
  <si>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</si>
  <si>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</si>
  <si>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</si>
  <si>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</si>
  <si>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</si>
  <si>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</si>
  <si>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</si>
  <si>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</si>
  <si>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</si>
  <si>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</si>
  <si>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</si>
  <si>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</si>
  <si>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</si>
  <si>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</si>
  <si>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</si>
  <si>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</si>
  <si>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</si>
  <si>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</si>
  <si>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</si>
  <si>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</si>
  <si>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</si>
  <si>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</si>
  <si>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</si>
  <si>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</si>
  <si>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</si>
  <si>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</si>
  <si>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</si>
  <si>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</si>
  <si>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</si>
  <si>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</si>
  <si>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</si>
  <si>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</si>
  <si>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</si>
  <si>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</si>
  <si>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</si>
  <si>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</si>
  <si>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</si>
  <si>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</si>
  <si>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</si>
  <si>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</si>
  <si>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</si>
  <si>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</si>
  <si>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</si>
  <si>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</si>
  <si>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</si>
  <si>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</si>
  <si>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</si>
  <si>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</si>
  <si>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</si>
  <si>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</si>
  <si>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</si>
  <si>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</si>
  <si>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</si>
  <si>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</si>
  <si>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</si>
  <si>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</si>
  <si>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</si>
  <si>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</si>
  <si>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</si>
  <si>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</si>
  <si>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</si>
  <si>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</si>
  <si>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</si>
  <si>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</si>
  <si>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</si>
  <si>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</si>
  <si>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</si>
  <si>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</si>
  <si>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</si>
  <si>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</si>
  <si>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</si>
  <si>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</si>
  <si>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</si>
  <si>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</si>
  <si>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</si>
  <si>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</si>
  <si>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</si>
  <si>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</si>
  <si>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</si>
  <si>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</si>
  <si>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</si>
  <si>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</si>
  <si>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</si>
  <si>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</si>
  <si>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</si>
  <si>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</si>
  <si>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</si>
  <si>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</si>
  <si>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</si>
  <si>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</si>
  <si>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</si>
  <si>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</si>
  <si>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</si>
  <si>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</si>
  <si>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</si>
  <si>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</si>
  <si>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</si>
  <si>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</si>
  <si>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</si>
  <si>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</si>
  <si>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</si>
  <si>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</si>
  <si>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</si>
  <si>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</si>
  <si>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</si>
  <si>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</si>
  <si>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</si>
  <si>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</si>
  <si>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</si>
  <si>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</si>
  <si>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</si>
  <si>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</si>
  <si>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</si>
  <si>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</si>
  <si>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</si>
  <si>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</si>
  <si>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</si>
  <si>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</si>
  <si>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</si>
  <si>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</si>
  <si>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</si>
  <si>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</si>
  <si>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</si>
  <si>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</si>
  <si>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</si>
  <si>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</si>
  <si>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</si>
  <si>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</si>
  <si>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</si>
  <si>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</si>
  <si>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</si>
  <si>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</si>
  <si>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</si>
  <si>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</si>
  <si>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</si>
  <si>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</si>
  <si>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</si>
  <si>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</si>
  <si>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</si>
  <si>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</si>
  <si>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</si>
  <si>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</si>
  <si>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</si>
  <si>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</si>
  <si>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</si>
  <si>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</si>
  <si>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</si>
  <si>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</si>
  <si>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</si>
  <si>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</si>
  <si>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</si>
  <si>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</si>
  <si>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</si>
  <si>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</si>
  <si>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</si>
  <si>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</si>
  <si>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</si>
  <si>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</si>
  <si>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</si>
  <si>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</si>
  <si>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</si>
  <si>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</si>
  <si>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</si>
  <si>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</si>
  <si>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</si>
  <si>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</si>
  <si>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</si>
  <si>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</si>
  <si>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</si>
  <si>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</si>
  <si>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</si>
  <si>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</si>
  <si>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</si>
  <si>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</si>
  <si>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</si>
  <si>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</si>
  <si>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</si>
  <si>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</si>
  <si>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</si>
  <si>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</si>
  <si>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</si>
  <si>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</si>
  <si>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</si>
  <si>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</si>
  <si>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</si>
  <si>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</si>
  <si>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</si>
  <si>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</si>
  <si>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</si>
  <si>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</si>
  <si>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</si>
  <si>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</si>
  <si>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</si>
  <si>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</si>
  <si>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</si>
  <si>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</si>
  <si>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</si>
  <si>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</si>
  <si>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</si>
  <si>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</si>
  <si>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</si>
  <si>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</si>
  <si>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</si>
  <si>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</si>
  <si>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</si>
  <si>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</si>
  <si>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</si>
  <si>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</si>
  <si>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</si>
  <si>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</si>
  <si>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</si>
  <si>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</si>
  <si>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</si>
  <si>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</si>
  <si>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</si>
  <si>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</si>
  <si>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</si>
  <si>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</si>
  <si>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</si>
  <si>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</si>
  <si>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</si>
  <si>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</si>
  <si>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</si>
  <si>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</si>
  <si>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</si>
  <si>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</si>
  <si>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</si>
  <si>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</si>
  <si>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</si>
  <si>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</si>
  <si>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</si>
  <si>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</si>
  <si>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</si>
  <si>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</si>
  <si>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</si>
  <si>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</si>
  <si>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</si>
  <si>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</si>
  <si>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</si>
  <si>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</si>
  <si>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</si>
  <si>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</si>
  <si>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</si>
  <si>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</si>
  <si>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</si>
  <si>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</si>
  <si>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</si>
  <si>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</si>
  <si>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</si>
  <si>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</si>
  <si>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</si>
  <si>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</si>
  <si>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</si>
  <si>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</si>
  <si>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</si>
  <si>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</si>
  <si>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</si>
  <si>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</si>
  <si>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</si>
  <si>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</si>
  <si>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</si>
  <si>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</si>
  <si>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</si>
  <si>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</si>
  <si>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</si>
  <si>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</si>
  <si>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</si>
  <si>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</si>
  <si>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</si>
  <si>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</si>
  <si>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</si>
  <si>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</si>
  <si>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</si>
  <si>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</si>
  <si>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</si>
  <si>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</si>
  <si>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</si>
  <si>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</si>
  <si>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</si>
  <si>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</si>
  <si>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</si>
  <si>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</si>
  <si>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</si>
  <si>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</si>
  <si>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</si>
  <si>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</si>
  <si>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</si>
  <si>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</si>
  <si>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</si>
  <si>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</si>
  <si>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</si>
  <si>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</si>
  <si>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</si>
  <si>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</si>
  <si>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</si>
  <si>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</si>
  <si>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</si>
  <si>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</si>
  <si>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</si>
  <si>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</si>
  <si>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</si>
  <si>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</si>
  <si>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</si>
  <si>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</si>
  <si>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</si>
  <si>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</si>
  <si>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</si>
  <si>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</si>
  <si>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</si>
  <si>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</si>
  <si>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</si>
  <si>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</si>
  <si>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</si>
  <si>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</si>
  <si>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</si>
  <si>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</si>
  <si>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</si>
  <si>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</si>
  <si>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</si>
  <si>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</si>
  <si>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</si>
  <si>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</si>
  <si>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</si>
  <si>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</si>
  <si>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</si>
  <si>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</si>
  <si>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</si>
  <si>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</si>
  <si>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</si>
  <si>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</si>
  <si>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</si>
  <si>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</si>
  <si>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</si>
  <si>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</si>
  <si>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</si>
  <si>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</si>
  <si>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</si>
  <si>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</si>
  <si>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</si>
  <si>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</si>
  <si>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</si>
  <si>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</si>
  <si>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</si>
  <si>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</si>
  <si>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</si>
  <si>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</si>
  <si>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</si>
  <si>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</si>
  <si>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</si>
  <si>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</si>
  <si>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</si>
  <si>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</si>
  <si>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</si>
  <si>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</si>
  <si>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</si>
  <si>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</si>
  <si>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</si>
  <si>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</si>
  <si>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</si>
  <si>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</si>
  <si>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</si>
  <si>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</si>
  <si>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</si>
  <si>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</si>
  <si>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</si>
  <si>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</si>
  <si>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</si>
  <si>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</si>
  <si>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</si>
  <si>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</si>
  <si>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</si>
  <si>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</si>
  <si>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</si>
  <si>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</si>
  <si>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</si>
  <si>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</si>
  <si>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</si>
  <si>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</si>
  <si>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</si>
  <si>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</si>
  <si>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</si>
  <si>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</si>
  <si>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</si>
  <si>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</si>
  <si>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</si>
  <si>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</si>
  <si>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</si>
  <si>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</si>
  <si>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</si>
  <si>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</si>
  <si>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</si>
  <si>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</si>
  <si>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</si>
  <si>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</si>
  <si>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</si>
  <si>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</si>
  <si>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</si>
  <si>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</si>
  <si>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</si>
  <si>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</si>
  <si>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</si>
  <si>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</si>
  <si>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</si>
  <si>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</si>
  <si>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</si>
  <si>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</si>
  <si>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</si>
  <si>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</si>
  <si>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</si>
  <si>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</si>
  <si>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</si>
  <si>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</si>
  <si>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</si>
  <si>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</si>
  <si>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</si>
  <si>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</si>
  <si>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</si>
  <si>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</si>
  <si>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</si>
  <si>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</si>
  <si>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</si>
  <si>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</si>
  <si>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</si>
  <si>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</si>
  <si>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</si>
  <si>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</si>
  <si>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</si>
  <si>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</si>
  <si>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</si>
  <si>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</si>
  <si>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</si>
  <si>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</si>
  <si>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</si>
  <si>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</si>
  <si>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</si>
  <si>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</si>
  <si>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</si>
  <si>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</si>
  <si>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</si>
  <si>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</si>
  <si>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</si>
  <si>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</si>
  <si>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</si>
  <si>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</si>
  <si>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</si>
  <si>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</si>
  <si>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</si>
  <si>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</si>
  <si>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</si>
  <si>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</si>
  <si>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</si>
  <si>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</si>
  <si>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</si>
  <si>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</si>
  <si>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</si>
  <si>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</si>
  <si>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</si>
  <si>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</si>
  <si>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</si>
  <si>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</si>
  <si>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</si>
  <si>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</si>
  <si>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</si>
  <si>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</si>
  <si>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</si>
  <si>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</si>
  <si>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</si>
  <si>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</si>
  <si>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</si>
  <si>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</si>
  <si>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</si>
  <si>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</si>
  <si>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</si>
  <si>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</si>
  <si>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</si>
  <si>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</si>
  <si>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</si>
  <si>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</si>
  <si>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</si>
  <si>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</si>
  <si>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</si>
  <si>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</si>
  <si>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</si>
  <si>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</si>
  <si>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</si>
  <si>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</si>
  <si>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</si>
  <si>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</si>
  <si>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</si>
  <si>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</si>
  <si>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</si>
  <si>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</si>
  <si>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</si>
  <si>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</si>
  <si>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</si>
  <si>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</si>
  <si>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</si>
  <si>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</si>
  <si>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</si>
  <si>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</si>
  <si>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</si>
  <si>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</si>
  <si>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</si>
  <si>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</si>
  <si>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</si>
  <si>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</si>
  <si>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</si>
  <si>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</si>
  <si>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</si>
  <si>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</si>
  <si>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</si>
  <si>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</si>
  <si>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</si>
  <si>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</si>
  <si>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</si>
  <si>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</si>
  <si>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</si>
  <si>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</si>
  <si>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</si>
  <si>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</si>
  <si>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</si>
  <si>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</si>
  <si>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</si>
  <si>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</si>
  <si>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</si>
  <si>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</si>
  <si>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</si>
  <si>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</si>
  <si>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</si>
  <si>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</si>
  <si>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</si>
  <si>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</si>
  <si>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</si>
  <si>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</si>
  <si>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</si>
  <si>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</si>
  <si>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</si>
  <si>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</si>
  <si>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</si>
  <si>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</si>
  <si>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</si>
  <si>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</si>
  <si>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</si>
  <si>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</si>
  <si>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</si>
  <si>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</si>
  <si>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</si>
  <si>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</si>
  <si>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</si>
  <si>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</si>
  <si>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</si>
  <si>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</si>
  <si>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</si>
  <si>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</si>
  <si>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</si>
  <si>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</si>
  <si>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</si>
  <si>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</si>
  <si>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</si>
  <si>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</si>
  <si>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</si>
  <si>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</si>
  <si>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</si>
  <si>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</si>
  <si>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</si>
  <si>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</si>
  <si>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</si>
  <si>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</si>
  <si>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</si>
  <si>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</si>
  <si>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</si>
  <si>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</si>
  <si>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</si>
  <si>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</si>
  <si>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</si>
  <si>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</si>
  <si>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</si>
  <si>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</si>
  <si>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</si>
  <si>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</si>
  <si>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</si>
  <si>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</si>
  <si>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</si>
  <si>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</si>
  <si>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</si>
  <si>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</si>
  <si>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</si>
  <si>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</si>
  <si>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</si>
  <si>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</si>
  <si>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</si>
  <si>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</si>
  <si>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</si>
  <si>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</si>
  <si>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</si>
  <si>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</si>
  <si>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</si>
  <si>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</si>
  <si>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</si>
  <si>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</si>
  <si>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</si>
  <si>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</si>
  <si>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</si>
  <si>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</si>
  <si>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</si>
  <si>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</si>
  <si>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</si>
  <si>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</si>
  <si>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</si>
  <si>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</si>
  <si>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</si>
  <si>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</si>
  <si>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</si>
  <si>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</si>
  <si>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</si>
  <si>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</si>
  <si>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</si>
  <si>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</si>
  <si>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</si>
  <si>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</si>
  <si>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</si>
  <si>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</si>
  <si>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</si>
  <si>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</si>
  <si>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</si>
  <si>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</si>
  <si>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</si>
  <si>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</si>
  <si>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</si>
  <si>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</si>
  <si>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</si>
  <si>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</si>
  <si>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</si>
  <si>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</si>
  <si>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</si>
  <si>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</si>
  <si>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</si>
  <si>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</si>
  <si>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</si>
  <si>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</si>
  <si>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</si>
  <si>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</si>
  <si>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</si>
  <si>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</si>
  <si>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</si>
  <si>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</si>
  <si>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</si>
  <si>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</si>
  <si>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</si>
  <si>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</si>
  <si>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</si>
  <si>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</si>
  <si>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</si>
  <si>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</si>
  <si>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</si>
  <si>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</si>
  <si>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</si>
  <si>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</si>
  <si>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</si>
  <si>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</si>
  <si>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</si>
  <si>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</si>
  <si>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</si>
  <si>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</si>
  <si>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</si>
  <si>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</si>
  <si>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</si>
  <si>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</si>
  <si>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</si>
  <si>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</si>
  <si>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</si>
  <si>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</si>
  <si>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</si>
  <si>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</si>
  <si>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</si>
  <si>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</si>
  <si>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</si>
  <si>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</si>
  <si>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</si>
  <si>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</si>
  <si>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</si>
  <si>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</si>
  <si>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</si>
  <si>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</si>
  <si>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</si>
  <si>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</si>
  <si>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</si>
  <si>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</si>
  <si>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</si>
  <si>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</si>
  <si>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</si>
  <si>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</si>
  <si>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</si>
  <si>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</si>
  <si>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</si>
  <si>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</si>
  <si>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</si>
  <si>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</si>
  <si>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</si>
  <si>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</si>
  <si>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</si>
  <si>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</si>
  <si>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</si>
  <si>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</si>
  <si>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</si>
  <si>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</si>
  <si>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</si>
  <si>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</si>
  <si>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</si>
  <si>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</si>
  <si>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</si>
  <si>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</si>
  <si>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</si>
  <si>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</si>
  <si>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</si>
  <si>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</si>
  <si>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</si>
  <si>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</si>
  <si>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</si>
  <si>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</si>
  <si>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</si>
  <si>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</si>
  <si>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</si>
  <si>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</si>
  <si>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</si>
  <si>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</si>
  <si>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</si>
  <si>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</si>
  <si>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</si>
  <si>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</si>
  <si>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</si>
  <si>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</si>
  <si>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</si>
  <si>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</si>
  <si>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</si>
  <si>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</si>
  <si>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</si>
  <si>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</si>
  <si>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</si>
  <si>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</si>
  <si>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</si>
  <si>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</si>
  <si>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</si>
  <si>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</si>
  <si>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</si>
  <si>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</si>
  <si>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</si>
  <si>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</si>
  <si>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</si>
  <si>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</si>
  <si>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</si>
  <si>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</si>
  <si>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</si>
  <si>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</si>
  <si>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</si>
  <si>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</si>
  <si>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</si>
  <si>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</si>
  <si>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</si>
  <si>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</si>
  <si>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</si>
  <si>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</si>
  <si>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</si>
  <si>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</si>
  <si>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</si>
  <si>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</si>
  <si>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</si>
  <si>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</si>
  <si>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</si>
  <si>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</si>
  <si>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</si>
  <si>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</si>
  <si>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</si>
  <si>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</si>
  <si>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</si>
  <si>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</si>
  <si>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</si>
  <si>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</si>
  <si>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</si>
  <si>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</si>
  <si>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</si>
  <si>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</si>
  <si>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</si>
  <si>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</si>
  <si>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</si>
  <si>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</si>
  <si>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</si>
  <si>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</si>
  <si>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</si>
  <si>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</si>
  <si>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</si>
  <si>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</si>
  <si>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</si>
  <si>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</si>
  <si>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</si>
  <si>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</si>
  <si>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</si>
  <si>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</si>
  <si>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</si>
  <si>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</si>
  <si>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</si>
  <si>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</si>
  <si>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</si>
  <si>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</si>
  <si>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</si>
  <si>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</si>
  <si>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</si>
  <si>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</si>
  <si>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</si>
  <si>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</si>
  <si>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</si>
  <si>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</si>
  <si>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</si>
  <si>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</si>
  <si>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</si>
  <si>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</si>
  <si>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</si>
  <si>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</si>
  <si>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</si>
  <si>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</si>
  <si>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</si>
  <si>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</si>
  <si>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</si>
  <si>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</si>
  <si>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</si>
  <si>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</si>
  <si>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</si>
  <si>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</si>
  <si>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</si>
  <si>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</si>
  <si>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</si>
  <si>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</si>
  <si>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</si>
  <si>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</si>
  <si>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</si>
  <si>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</si>
  <si>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</si>
  <si>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</si>
  <si>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</si>
  <si>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</si>
  <si>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</si>
  <si>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</si>
  <si>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</si>
  <si>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</si>
  <si>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</si>
  <si>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</si>
  <si>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</si>
  <si>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</si>
  <si>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</si>
  <si>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</si>
  <si>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</si>
  <si>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</si>
  <si>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</si>
  <si>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</si>
  <si>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</si>
  <si>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</si>
  <si>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</si>
  <si>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</si>
  <si>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</si>
  <si>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</si>
  <si>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</si>
  <si>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</si>
  <si>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</si>
  <si>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</si>
  <si>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</si>
  <si>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</si>
  <si>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</si>
  <si>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</si>
  <si>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</si>
  <si>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</si>
  <si>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</si>
  <si>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</si>
  <si>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</si>
  <si>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</si>
  <si>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</si>
  <si>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</si>
  <si>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</si>
  <si>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</si>
  <si>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</si>
  <si>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</si>
  <si>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</si>
  <si>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</si>
  <si>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</si>
  <si>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</si>
  <si>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</si>
  <si>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</si>
  <si>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</si>
  <si>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</si>
  <si>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</si>
  <si>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</si>
  <si>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</si>
  <si>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</si>
  <si>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</si>
  <si>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</si>
  <si>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</si>
  <si>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</si>
  <si>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</si>
  <si>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</si>
  <si>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</si>
  <si>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</si>
  <si>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</si>
  <si>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</si>
  <si>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</si>
  <si>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</si>
  <si>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</si>
  <si>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</si>
  <si>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</si>
  <si>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</si>
  <si>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</si>
  <si>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</si>
  <si>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</si>
  <si>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</si>
  <si>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</si>
  <si>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</si>
  <si>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</si>
  <si>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</si>
  <si>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</si>
  <si>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</si>
  <si>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</si>
  <si>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</si>
  <si>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</si>
  <si>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</si>
  <si>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</si>
  <si>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</si>
  <si>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</si>
  <si>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</si>
  <si>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</si>
  <si>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</si>
  <si>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</si>
  <si>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</si>
  <si>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</si>
  <si>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</si>
  <si>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</si>
  <si>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</si>
  <si>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</si>
  <si>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</si>
  <si>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</si>
  <si>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</si>
  <si>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</si>
  <si>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</si>
  <si>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</si>
  <si>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</si>
  <si>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</si>
  <si>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</si>
  <si>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</si>
  <si>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</si>
  <si>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</si>
  <si>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</si>
  <si>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</si>
  <si>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</si>
  <si>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</si>
  <si>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</si>
  <si>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</si>
  <si>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</si>
  <si>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</si>
  <si>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</si>
  <si>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</si>
  <si>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</si>
  <si>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</si>
  <si>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</si>
  <si>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</si>
  <si>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</si>
  <si>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</si>
  <si>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</si>
  <si>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</si>
  <si>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</si>
  <si>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</si>
  <si>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</si>
  <si>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</si>
  <si>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</si>
  <si>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</si>
  <si>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</si>
  <si>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</si>
  <si>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</si>
  <si>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</si>
  <si>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</si>
  <si>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</si>
  <si>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</si>
  <si>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</si>
  <si>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</si>
  <si>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</si>
  <si>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</si>
  <si>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</si>
  <si>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</si>
  <si>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</si>
  <si>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</si>
  <si>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</si>
  <si>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</si>
  <si>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</si>
  <si>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</si>
  <si>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</si>
  <si>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</si>
  <si>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</si>
  <si>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</si>
  <si>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</si>
  <si>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</si>
  <si>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</si>
  <si>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</si>
  <si>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</si>
  <si>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</si>
  <si>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</si>
  <si>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</si>
  <si>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</si>
  <si>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</si>
  <si>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</si>
  <si>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</si>
  <si>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</si>
  <si>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</si>
  <si>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</si>
  <si>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</si>
  <si>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</si>
  <si>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</si>
  <si>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</si>
  <si>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</si>
  <si>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</si>
  <si>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</si>
  <si>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</si>
  <si>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</si>
  <si>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</si>
  <si>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</si>
  <si>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</si>
  <si>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</si>
  <si>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</si>
  <si>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</si>
  <si>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</si>
  <si>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</si>
  <si>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</si>
  <si>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</si>
  <si>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</si>
  <si>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</si>
  <si>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</si>
  <si>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</si>
  <si>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</si>
  <si>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</si>
  <si>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</si>
  <si>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</si>
  <si>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</si>
  <si>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</si>
  <si>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</si>
  <si>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</si>
  <si>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</si>
  <si>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</si>
  <si>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</si>
  <si>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</si>
  <si>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</si>
  <si>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</si>
  <si>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</si>
  <si>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</si>
  <si>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</si>
  <si>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</si>
  <si>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</si>
  <si>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</si>
  <si>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</si>
  <si>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</si>
  <si>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</si>
  <si>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</si>
  <si>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</si>
  <si>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</si>
  <si>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</si>
  <si>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</si>
  <si>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</si>
  <si>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</si>
  <si>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</si>
  <si>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</si>
  <si>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</si>
  <si>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</si>
  <si>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</si>
  <si>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</si>
  <si>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</si>
  <si>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</si>
  <si>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</si>
  <si>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</si>
  <si>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</si>
  <si>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</si>
  <si>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</si>
  <si>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</si>
  <si>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</si>
  <si>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</si>
  <si>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</si>
  <si>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</si>
  <si>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</si>
  <si>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</si>
  <si>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</si>
  <si>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</si>
  <si>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</si>
  <si>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</si>
  <si>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</si>
  <si>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</si>
  <si>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</si>
  <si>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</si>
  <si>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</si>
  <si>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</si>
  <si>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</si>
  <si>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</si>
  <si>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</si>
  <si>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</si>
  <si>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</si>
  <si>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</si>
  <si>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</si>
  <si>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</si>
  <si>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</si>
  <si>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</si>
  <si>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</si>
  <si>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</si>
  <si>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</si>
  <si>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</si>
  <si>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</si>
  <si>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</si>
  <si>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</si>
  <si>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</si>
  <si>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</si>
  <si>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</si>
  <si>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</si>
  <si>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</si>
  <si>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</si>
  <si>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</si>
  <si>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</si>
  <si>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</si>
  <si>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</si>
  <si>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</si>
  <si>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</si>
  <si>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</si>
  <si>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</si>
  <si>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</si>
  <si>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</si>
  <si>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</si>
  <si>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</si>
  <si>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</si>
  <si>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</si>
  <si>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</si>
  <si>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</si>
  <si>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</si>
  <si>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</si>
  <si>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</si>
  <si>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</si>
  <si>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</si>
  <si>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</si>
  <si>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</si>
  <si>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</si>
  <si>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</si>
  <si>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</si>
  <si>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</si>
  <si>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</si>
  <si>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</si>
  <si>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</si>
  <si>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</si>
  <si>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</si>
  <si>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</si>
  <si>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</si>
  <si>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</si>
  <si>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</si>
  <si>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</si>
  <si>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</si>
  <si>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</si>
  <si>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</si>
  <si>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</si>
  <si>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</si>
  <si>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</si>
  <si>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</si>
  <si>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</si>
  <si>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</si>
  <si>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</si>
  <si>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</si>
  <si>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</si>
  <si>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</si>
  <si>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</si>
  <si>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</si>
  <si>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</si>
  <si>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</si>
  <si>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</si>
  <si>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</si>
  <si>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</si>
  <si>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</si>
  <si>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</si>
  <si>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</si>
  <si>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</si>
  <si>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</si>
  <si>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</si>
  <si>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</si>
  <si>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</si>
  <si>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</si>
  <si>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</si>
  <si>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</si>
  <si>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</si>
  <si>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</si>
  <si>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</si>
  <si>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</si>
  <si>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</si>
  <si>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</si>
  <si>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</si>
  <si>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</si>
  <si>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</si>
  <si>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</si>
  <si>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</si>
  <si>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</si>
  <si>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</si>
  <si>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</si>
  <si>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</si>
  <si>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</si>
  <si>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</si>
  <si>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</si>
  <si>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</si>
  <si>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</si>
  <si>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</si>
  <si>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</si>
  <si>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</si>
  <si>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</si>
  <si>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</si>
  <si>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</si>
  <si>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</si>
  <si>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</si>
  <si>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</si>
  <si>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</si>
  <si>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</si>
  <si>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</si>
  <si>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</si>
  <si>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</si>
  <si>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</si>
  <si>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</si>
  <si>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</si>
  <si>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</si>
  <si>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</si>
  <si>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</si>
  <si>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</si>
  <si>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</si>
  <si>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</si>
  <si>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</si>
  <si>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</si>
  <si>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</si>
  <si>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</si>
  <si>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</si>
  <si>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</si>
  <si>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</si>
  <si>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</si>
  <si>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</si>
  <si>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</si>
  <si>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</si>
  <si>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</si>
  <si>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</si>
  <si>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</si>
  <si>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</si>
  <si>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</si>
  <si>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</si>
  <si>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</si>
  <si>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</si>
  <si>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</si>
  <si>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</si>
  <si>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</si>
  <si>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</si>
  <si>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</si>
  <si>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</si>
  <si>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</si>
  <si>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</si>
  <si>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</si>
  <si>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</si>
  <si>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</si>
  <si>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</si>
  <si>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</si>
  <si>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</si>
  <si>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</si>
  <si>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</si>
  <si>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</si>
  <si>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</si>
  <si>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</si>
  <si>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</si>
  <si>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</si>
  <si>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</si>
  <si>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</si>
  <si>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</si>
  <si>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</si>
  <si>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</si>
  <si>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</si>
  <si>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</si>
  <si>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</si>
  <si>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</si>
  <si>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</si>
  <si>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</si>
  <si>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</si>
  <si>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</si>
  <si>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</si>
  <si>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</si>
  <si>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</si>
  <si>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</si>
  <si>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</si>
  <si>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</si>
  <si>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</si>
  <si>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</si>
  <si>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</si>
  <si>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</si>
  <si>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</si>
  <si>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</si>
  <si>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</si>
  <si>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</si>
  <si>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</si>
  <si>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</si>
  <si>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</si>
  <si>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</si>
  <si>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</si>
  <si>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</si>
  <si>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</si>
  <si>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</si>
  <si>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</si>
  <si>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</si>
  <si>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</si>
  <si>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</si>
  <si>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</si>
  <si>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</si>
  <si>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</si>
  <si>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</si>
  <si>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</si>
  <si>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</si>
  <si>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</si>
  <si>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</si>
  <si>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</si>
  <si>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</si>
  <si>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</si>
  <si>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</si>
  <si>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</si>
  <si>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</si>
  <si>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</si>
  <si>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</si>
  <si>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</si>
  <si>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</si>
  <si>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</si>
  <si>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</si>
  <si>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</si>
  <si>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</si>
  <si>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</si>
  <si>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</si>
  <si>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</si>
  <si>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</si>
  <si>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</si>
  <si>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</si>
  <si>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</si>
  <si>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</si>
  <si>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</si>
  <si>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</si>
  <si>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</si>
  <si>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</si>
  <si>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</si>
  <si>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</si>
  <si>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</si>
  <si>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</si>
  <si>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</si>
  <si>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</si>
  <si>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</si>
  <si>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</si>
  <si>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</si>
  <si>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</si>
  <si>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</si>
  <si>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</si>
  <si>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</si>
  <si>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</si>
  <si>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</si>
  <si>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</si>
  <si>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</si>
  <si>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</si>
  <si>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</si>
  <si>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</si>
  <si>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</si>
  <si>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</si>
  <si>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</si>
  <si>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</si>
  <si>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</si>
  <si>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</si>
  <si>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</si>
  <si>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</si>
  <si>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</si>
  <si>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</si>
  <si>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</si>
  <si>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</si>
  <si>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</si>
  <si>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</si>
  <si>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</si>
  <si>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</si>
  <si>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</si>
  <si>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</si>
  <si>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</si>
  <si>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</si>
  <si>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</si>
  <si>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</si>
  <si>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</si>
  <si>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</si>
  <si>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</si>
  <si>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</si>
  <si>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</si>
  <si>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</si>
  <si>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</si>
  <si>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</si>
  <si>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</si>
  <si>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</si>
  <si>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</si>
  <si>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</si>
  <si>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</si>
  <si>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</si>
  <si>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</si>
  <si>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</si>
  <si>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</si>
  <si>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</si>
  <si>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</si>
  <si>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</si>
  <si>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</si>
  <si>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</si>
  <si>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</si>
  <si>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</si>
  <si>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</si>
  <si>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</si>
  <si>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</si>
  <si>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</si>
  <si>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</si>
  <si>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</si>
  <si>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</si>
  <si>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</si>
  <si>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</si>
  <si>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</si>
  <si>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</si>
  <si>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</si>
  <si>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</si>
  <si>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</si>
  <si>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</si>
  <si>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</si>
  <si>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</si>
  <si>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</si>
  <si>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</si>
  <si>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</si>
  <si>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</si>
  <si>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</si>
  <si>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</si>
  <si>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</si>
  <si>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</si>
  <si>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</si>
  <si>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</si>
  <si>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</si>
  <si>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</si>
  <si>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</si>
  <si>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</si>
  <si>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</si>
  <si>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</si>
  <si>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</si>
  <si>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</si>
  <si>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</si>
  <si>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</si>
  <si>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</si>
  <si>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</si>
  <si>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</si>
  <si>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</si>
  <si>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</si>
  <si>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</si>
  <si>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</si>
  <si>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</si>
  <si>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</si>
  <si>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</si>
  <si>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</si>
  <si>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</si>
  <si>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</si>
  <si>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</si>
  <si>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</si>
  <si>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</si>
  <si>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</si>
  <si>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</si>
  <si>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</si>
  <si>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</si>
  <si>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</si>
  <si>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</si>
  <si>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</si>
  <si>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</si>
  <si>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</si>
  <si>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</si>
  <si>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</si>
  <si>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</si>
  <si>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</si>
  <si>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</si>
  <si>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</si>
  <si>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</si>
  <si>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</si>
  <si>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</si>
  <si>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</si>
  <si>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</si>
  <si>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</si>
  <si>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</si>
  <si>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</si>
  <si>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</si>
  <si>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</si>
  <si>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</si>
  <si>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</si>
  <si>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</si>
  <si>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</si>
  <si>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</si>
  <si>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</si>
  <si>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</si>
  <si>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</si>
  <si>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</si>
  <si>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</si>
  <si>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</si>
  <si>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</si>
  <si>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</si>
  <si>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</si>
  <si>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</si>
  <si>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</si>
  <si>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</si>
  <si>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</si>
  <si>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</si>
  <si>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</si>
  <si>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</si>
  <si>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</si>
  <si>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</si>
  <si>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</si>
  <si>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</si>
  <si>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</si>
  <si>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</si>
  <si>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</si>
  <si>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</si>
  <si>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</si>
  <si>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</si>
  <si>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</si>
  <si>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</si>
  <si>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</si>
  <si>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</si>
  <si>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</si>
  <si>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</si>
  <si>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</si>
  <si>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</si>
  <si>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</si>
  <si>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</si>
  <si>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</si>
  <si>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</si>
  <si>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</si>
  <si>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</si>
  <si>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</si>
  <si>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</si>
  <si>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</si>
  <si>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</si>
  <si>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</si>
  <si>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</si>
  <si>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</si>
  <si>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</si>
  <si>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</si>
  <si>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</si>
  <si>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</si>
  <si>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</si>
  <si>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</si>
  <si>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</si>
  <si>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</si>
  <si>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</si>
  <si>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</si>
  <si>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</si>
  <si>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</si>
  <si>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</si>
  <si>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</si>
  <si>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</si>
  <si>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</si>
  <si>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</si>
  <si>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</si>
  <si>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</si>
  <si>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</si>
  <si>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</si>
  <si>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</si>
  <si>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</si>
  <si>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</si>
  <si>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</si>
  <si>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</si>
  <si>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</si>
  <si>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</si>
  <si>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</si>
  <si>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</si>
  <si>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</si>
  <si>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</si>
  <si>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</si>
  <si>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</si>
  <si>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</si>
  <si>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</si>
  <si>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</si>
  <si>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</si>
  <si>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</si>
  <si>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</si>
  <si>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</si>
  <si>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</si>
  <si>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</si>
  <si>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</si>
  <si>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</si>
  <si>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</si>
  <si>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</si>
  <si>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</si>
  <si>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</si>
  <si>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</si>
  <si>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</si>
  <si>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</si>
  <si>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</si>
  <si>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</si>
  <si>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</si>
  <si>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</si>
  <si>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</si>
  <si>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</si>
  <si>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</si>
  <si>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</si>
  <si>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</si>
  <si>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</si>
  <si>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</si>
  <si>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</si>
  <si>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</si>
  <si>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</si>
  <si>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</si>
  <si>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</si>
  <si>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</si>
  <si>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</si>
  <si>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</si>
  <si>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</si>
  <si>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</si>
  <si>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</si>
  <si>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</si>
  <si>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</si>
  <si>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</si>
  <si>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</si>
  <si>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</si>
  <si>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</si>
  <si>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</si>
  <si>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</si>
  <si>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</si>
  <si>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</si>
  <si>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</si>
  <si>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</si>
  <si>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</si>
  <si>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</si>
  <si>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</si>
  <si>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</si>
  <si>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</si>
  <si>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</si>
  <si>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</si>
  <si>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</si>
  <si>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</si>
  <si>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</si>
  <si>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</si>
  <si>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</si>
  <si>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</si>
  <si>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</si>
  <si>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</si>
  <si>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</si>
  <si>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</si>
  <si>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</si>
  <si>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</si>
  <si>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</si>
  <si>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</si>
  <si>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</si>
  <si>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</si>
  <si>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</si>
  <si>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</si>
  <si>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</si>
  <si>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</si>
  <si>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</si>
  <si>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</si>
  <si>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</si>
  <si>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</si>
  <si>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</si>
  <si>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</si>
  <si>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</si>
  <si>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</si>
  <si>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</si>
  <si>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</si>
  <si>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</si>
  <si>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</si>
  <si>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</si>
  <si>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</si>
  <si>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</si>
  <si>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</si>
  <si>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</si>
  <si>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</si>
  <si>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</si>
  <si>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</si>
  <si>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</si>
  <si>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</si>
  <si>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</si>
  <si>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</si>
  <si>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</si>
  <si>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</si>
  <si>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</si>
  <si>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</si>
  <si>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</si>
  <si>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</si>
  <si>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</si>
  <si>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</si>
  <si>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</si>
  <si>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</si>
  <si>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</si>
  <si>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</si>
  <si>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</si>
  <si>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</si>
  <si>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</si>
  <si>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</si>
  <si>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</si>
  <si>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</si>
  <si>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</si>
  <si>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</si>
  <si>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</si>
  <si>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</si>
  <si>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</si>
  <si>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</si>
  <si>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</si>
  <si>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</si>
  <si>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</si>
  <si>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</si>
  <si>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</si>
  <si>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</si>
  <si>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</si>
  <si>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</si>
  <si>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</si>
  <si>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</si>
  <si>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</si>
  <si>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</si>
  <si>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</si>
  <si>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</si>
  <si>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</si>
  <si>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</si>
  <si>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</si>
  <si>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</si>
  <si>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</si>
  <si>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</si>
  <si>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</si>
  <si>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</si>
  <si>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</si>
  <si>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</si>
  <si>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</si>
  <si>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</si>
  <si>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</si>
  <si>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</si>
  <si>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</si>
  <si>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</si>
  <si>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</si>
  <si>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</si>
  <si>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</si>
  <si>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</si>
  <si>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</si>
  <si>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</si>
  <si>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</si>
  <si>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</si>
  <si>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</si>
  <si>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</si>
  <si>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</si>
  <si>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</si>
  <si>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</si>
  <si>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</si>
  <si>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</si>
  <si>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</si>
  <si>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</si>
  <si>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</si>
  <si>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</si>
  <si>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</si>
  <si>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</si>
  <si>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</si>
  <si>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</si>
  <si>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</si>
  <si>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</si>
  <si>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</si>
  <si>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</si>
  <si>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</si>
  <si>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</si>
  <si>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</si>
  <si>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</si>
  <si>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</si>
  <si>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</si>
  <si>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</si>
  <si>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</si>
  <si>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</si>
  <si>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</si>
  <si>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</si>
  <si>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</si>
  <si>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</si>
  <si>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</si>
  <si>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</si>
  <si>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</si>
  <si>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</si>
  <si>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</si>
  <si>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</si>
  <si>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</si>
  <si>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</si>
  <si>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</si>
  <si>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</si>
  <si>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</si>
  <si>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</si>
  <si>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</si>
  <si>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</si>
  <si>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</si>
  <si>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</si>
  <si>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</si>
  <si>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</si>
  <si>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</si>
  <si>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</si>
  <si>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</si>
  <si>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</si>
  <si>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</si>
  <si>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</si>
  <si>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</si>
  <si>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</si>
  <si>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</si>
  <si>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</si>
  <si>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</si>
  <si>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</si>
  <si>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</si>
  <si>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</si>
  <si>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</si>
  <si>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</si>
  <si>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</si>
  <si>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</si>
  <si>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</si>
  <si>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</si>
  <si>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</si>
  <si>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</si>
  <si>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</si>
  <si>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</si>
  <si>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</si>
  <si>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</si>
  <si>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</si>
  <si>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</si>
  <si>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</si>
  <si>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</si>
  <si>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</si>
  <si>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</si>
  <si>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</si>
  <si>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</si>
  <si>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</si>
  <si>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</si>
  <si>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</si>
  <si>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</si>
  <si>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</si>
  <si>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</si>
  <si>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</si>
  <si>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</si>
  <si>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</si>
  <si>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</si>
  <si>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</si>
  <si>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</si>
  <si>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</si>
  <si>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</si>
  <si>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</si>
  <si>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</si>
  <si>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</si>
  <si>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</si>
  <si>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</si>
  <si>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</si>
  <si>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</si>
  <si>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</si>
  <si>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</si>
  <si>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</si>
  <si>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</si>
  <si>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</si>
  <si>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</si>
  <si>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</si>
  <si>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</si>
  <si>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</si>
  <si>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</si>
  <si>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</si>
  <si>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</si>
  <si>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</si>
  <si>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</si>
  <si>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</si>
  <si>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</si>
  <si>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</si>
  <si>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</si>
  <si>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</si>
  <si>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</si>
  <si>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</si>
  <si>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</si>
  <si>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</si>
  <si>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</si>
  <si>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</si>
  <si>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</si>
  <si>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</si>
  <si>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</si>
  <si>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</si>
  <si>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</si>
  <si>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</si>
  <si>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</si>
  <si>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</si>
  <si>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</si>
  <si>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</si>
  <si>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</si>
  <si>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</si>
  <si>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</si>
  <si>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</si>
  <si>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</si>
  <si>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</si>
  <si>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</si>
  <si>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</si>
  <si>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</si>
  <si>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</si>
  <si>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</si>
  <si>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</si>
  <si>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</si>
  <si>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</si>
  <si>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</si>
  <si>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</si>
  <si>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</si>
  <si>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</si>
  <si>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</si>
  <si>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</si>
  <si>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</si>
  <si>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</si>
  <si>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</si>
  <si>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</si>
  <si>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</si>
  <si>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</si>
  <si>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</si>
  <si>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</si>
  <si>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</si>
  <si>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</si>
  <si>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</si>
  <si>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</si>
  <si>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</si>
  <si>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</si>
  <si>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</si>
  <si>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</si>
  <si>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</si>
  <si>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</si>
  <si>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</si>
  <si>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</si>
  <si>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</si>
  <si>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</si>
  <si>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</si>
  <si>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</si>
  <si>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</si>
  <si>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</si>
  <si>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</si>
  <si>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</si>
  <si>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</si>
  <si>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</si>
  <si>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</si>
  <si>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</si>
  <si>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</si>
  <si>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</si>
  <si>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</si>
  <si>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</si>
  <si>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</si>
  <si>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</si>
  <si>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</si>
  <si>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</si>
  <si>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</si>
  <si>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</si>
  <si>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</si>
  <si>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</si>
  <si>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</si>
  <si>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</si>
  <si>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</si>
  <si>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</si>
  <si>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</si>
  <si>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</si>
  <si>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</si>
  <si>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</si>
  <si>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</si>
  <si>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</si>
  <si>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</si>
  <si>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</si>
  <si>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</si>
  <si>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</si>
  <si>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</si>
  <si>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</si>
  <si>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</si>
  <si>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</si>
  <si>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</si>
  <si>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</si>
  <si>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</si>
  <si>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</si>
  <si>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</si>
  <si>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</si>
  <si>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</si>
  <si>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</si>
  <si>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</si>
  <si>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</si>
  <si>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</si>
  <si>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</si>
  <si>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</si>
  <si>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</si>
  <si>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</si>
  <si>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</si>
  <si>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</si>
  <si>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</si>
  <si>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</si>
  <si>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</si>
  <si>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</si>
  <si>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</si>
  <si>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</si>
  <si>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</si>
  <si>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</si>
  <si>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</si>
  <si>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</si>
  <si>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</si>
  <si>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</si>
  <si>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</si>
  <si>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</si>
  <si>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</si>
  <si>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</si>
  <si>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</si>
  <si>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</si>
  <si>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</si>
  <si>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</si>
  <si>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</si>
  <si>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</si>
  <si>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</si>
  <si>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</si>
  <si>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</si>
  <si>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</si>
  <si>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</si>
  <si>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</si>
  <si>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</si>
  <si>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</si>
  <si>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</si>
  <si>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</si>
  <si>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</si>
  <si>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</si>
  <si>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</si>
  <si>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</si>
  <si>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</si>
  <si>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</si>
  <si>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</si>
  <si>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</si>
  <si>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</si>
  <si>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</si>
  <si>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</si>
  <si>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</si>
  <si>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</si>
  <si>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</si>
  <si>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</si>
  <si>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</si>
  <si>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</si>
  <si>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</si>
  <si>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</si>
  <si>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</si>
  <si>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</si>
  <si>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</si>
  <si>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</si>
  <si>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</si>
  <si>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</si>
  <si>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</si>
  <si>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</si>
  <si>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</si>
  <si>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</si>
  <si>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</si>
  <si>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</si>
  <si>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</si>
  <si>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</si>
  <si>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</si>
  <si>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</si>
  <si>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</si>
  <si>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</si>
  <si>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</si>
  <si>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</si>
  <si>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</si>
  <si>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</si>
  <si>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</si>
  <si>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</si>
  <si>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</si>
  <si>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</si>
  <si>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</si>
  <si>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</si>
  <si>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</si>
  <si>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</si>
  <si>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</si>
  <si>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</si>
  <si>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</si>
  <si>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</si>
  <si>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</si>
  <si>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</si>
  <si>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</si>
  <si>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</si>
  <si>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</si>
  <si>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</si>
  <si>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</si>
  <si>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</si>
  <si>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</si>
  <si>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</si>
  <si>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</si>
  <si>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</si>
  <si>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</si>
  <si>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</si>
  <si>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</si>
  <si>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</si>
  <si>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</si>
  <si>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</si>
  <si>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</si>
  <si>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</si>
  <si>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</si>
  <si>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</si>
  <si>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</si>
  <si>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</si>
  <si>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</si>
  <si>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</si>
  <si>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</si>
  <si>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</si>
  <si>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</si>
  <si>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</si>
  <si>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</si>
  <si>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</si>
  <si>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</si>
  <si>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</si>
  <si>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</si>
  <si>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</si>
  <si>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</si>
  <si>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</si>
  <si>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</si>
  <si>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</si>
  <si>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</si>
  <si>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</si>
  <si>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</si>
  <si>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</si>
  <si>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</si>
  <si>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</si>
  <si>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</si>
  <si>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</si>
  <si>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</si>
  <si>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</si>
  <si>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</si>
  <si>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</si>
  <si>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</si>
  <si>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</si>
  <si>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</si>
  <si>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</si>
  <si>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</si>
  <si>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</si>
  <si>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</si>
  <si>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</si>
  <si>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</si>
  <si>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</si>
  <si>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</si>
  <si>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</si>
  <si>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</si>
  <si>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</si>
  <si>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</si>
  <si>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</si>
  <si>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</si>
  <si>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</si>
  <si>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</si>
  <si>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</si>
  <si>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</si>
  <si>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</si>
  <si>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</si>
  <si>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</si>
  <si>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</si>
  <si>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</si>
  <si>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</si>
  <si>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</si>
  <si>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</si>
  <si>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</si>
  <si>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</si>
  <si>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</si>
  <si>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</si>
  <si>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</si>
  <si>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</si>
  <si>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</si>
  <si>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</si>
  <si>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</si>
  <si>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</si>
  <si>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</si>
  <si>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</si>
  <si>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</si>
  <si>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</si>
  <si>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</si>
  <si>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</si>
  <si>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</si>
  <si>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</si>
  <si>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</si>
  <si>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</si>
  <si>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</si>
  <si>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</si>
  <si>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</si>
  <si>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</si>
  <si>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</si>
  <si>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</si>
  <si>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</si>
  <si>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</si>
  <si>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</si>
  <si>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</si>
  <si>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</si>
  <si>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</si>
  <si>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</si>
  <si>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</si>
  <si>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</si>
  <si>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</si>
  <si>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</si>
  <si>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</si>
  <si>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</si>
  <si>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</si>
  <si>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</si>
  <si>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</si>
  <si>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</si>
  <si>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</si>
  <si>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</si>
  <si>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</si>
  <si>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</si>
  <si>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</si>
  <si>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</si>
  <si>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</si>
  <si>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</si>
  <si>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</si>
  <si>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</si>
  <si>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</si>
  <si>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</si>
  <si>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</si>
  <si>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</si>
  <si>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</si>
  <si>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</si>
  <si>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</si>
  <si>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</si>
  <si>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</si>
  <si>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</si>
  <si>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</si>
  <si>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</si>
  <si>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</si>
  <si>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</si>
  <si>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</si>
  <si>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</si>
  <si>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</si>
  <si>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</si>
  <si>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</si>
  <si>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</si>
  <si>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</si>
  <si>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</si>
  <si>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</si>
  <si>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</si>
  <si>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</si>
  <si>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</si>
  <si>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</si>
  <si>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</si>
  <si>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</si>
  <si>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</si>
  <si>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</si>
  <si>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</si>
  <si>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</si>
  <si>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</si>
  <si>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</si>
  <si>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</si>
  <si>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</si>
  <si>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</si>
  <si>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</si>
  <si>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</si>
  <si>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</si>
  <si>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</si>
  <si>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</si>
  <si>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</si>
  <si>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</si>
  <si>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</si>
  <si>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</si>
  <si>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</si>
  <si>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</si>
  <si>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</si>
  <si>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</si>
  <si>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</si>
  <si>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</si>
  <si>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</si>
  <si>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</si>
  <si>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</si>
  <si>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</si>
  <si>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</si>
  <si>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</si>
  <si>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</si>
  <si>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</si>
  <si>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</si>
  <si>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</si>
  <si>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</si>
  <si>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</si>
  <si>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</si>
  <si>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</si>
  <si>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</si>
  <si>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</si>
  <si>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</si>
  <si>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</si>
  <si>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</si>
  <si>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</si>
  <si>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</si>
  <si>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</si>
  <si>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</si>
  <si>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</si>
  <si>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</si>
  <si>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</si>
  <si>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</si>
  <si>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</si>
  <si>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</si>
  <si>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</si>
  <si>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</si>
  <si>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</si>
  <si>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</si>
  <si>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</si>
  <si>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</si>
  <si>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</si>
  <si>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</si>
  <si>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</si>
  <si>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</si>
  <si>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</si>
  <si>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</si>
  <si>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</si>
  <si>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</si>
  <si>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</si>
  <si>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</si>
  <si>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</si>
  <si>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</si>
  <si>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</si>
  <si>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</si>
  <si>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</si>
  <si>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</si>
  <si>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</si>
  <si>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</si>
  <si>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</si>
  <si>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</si>
  <si>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</si>
  <si>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</si>
  <si>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</si>
  <si>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</si>
  <si>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</si>
  <si>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</si>
  <si>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</si>
  <si>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</si>
  <si>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</si>
  <si>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</si>
  <si>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</si>
  <si>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</si>
  <si>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</si>
  <si>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</si>
  <si>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</si>
  <si>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</si>
  <si>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</si>
  <si>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</si>
  <si>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</si>
  <si>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</si>
  <si>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</si>
  <si>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</si>
  <si>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</si>
  <si>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</si>
  <si>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</si>
  <si>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</si>
  <si>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</si>
  <si>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</si>
  <si>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</si>
  <si>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</si>
  <si>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</si>
  <si>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</si>
  <si>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</si>
  <si>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</si>
  <si>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</si>
  <si>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</si>
  <si>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</si>
  <si>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</si>
  <si>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</si>
  <si>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</si>
  <si>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</si>
  <si>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</si>
  <si>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</si>
  <si>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</si>
  <si>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</si>
  <si>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</si>
  <si>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</si>
  <si>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</si>
  <si>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</si>
  <si>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</si>
  <si>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</si>
  <si>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</si>
  <si>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</si>
  <si>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</si>
  <si>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</si>
  <si>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</si>
  <si>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</si>
  <si>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</si>
  <si>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</si>
  <si>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</si>
  <si>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</si>
  <si>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</si>
  <si>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</si>
  <si>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</si>
  <si>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</si>
  <si>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</si>
  <si>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</si>
  <si>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</si>
  <si>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</si>
  <si>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</si>
  <si>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</si>
  <si>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</si>
  <si>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</si>
  <si>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</si>
  <si>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</si>
  <si>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</si>
  <si>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</si>
  <si>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</si>
  <si>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</si>
  <si>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</si>
  <si>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</si>
  <si>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</si>
  <si>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</si>
  <si>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</si>
  <si>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</si>
  <si>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</si>
  <si>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</si>
  <si>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</si>
  <si>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</si>
  <si>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</si>
  <si>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</si>
  <si>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</si>
  <si>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</si>
  <si>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</si>
  <si>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</si>
  <si>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</si>
  <si>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</si>
  <si>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</si>
  <si>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</si>
  <si>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</si>
  <si>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</si>
  <si>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</si>
  <si>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</si>
  <si>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</si>
  <si>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</si>
  <si>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</si>
  <si>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</si>
  <si>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</si>
  <si>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</si>
  <si>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</si>
  <si>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</si>
  <si>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</si>
  <si>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</si>
  <si>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</si>
  <si>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</si>
  <si>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</si>
  <si>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</si>
  <si>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</si>
  <si>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</si>
  <si>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</si>
  <si>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</si>
  <si>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</si>
  <si>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</si>
  <si>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</si>
  <si>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</si>
  <si>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</si>
  <si>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</si>
  <si>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</si>
  <si>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</si>
  <si>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</si>
  <si>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</si>
  <si>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</si>
  <si>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</si>
  <si>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</si>
  <si>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</si>
  <si>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</si>
  <si>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</si>
  <si>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</si>
  <si>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</si>
  <si>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</si>
  <si>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</si>
  <si>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</si>
  <si>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</si>
  <si>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</si>
  <si>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</si>
  <si>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</si>
  <si>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</si>
  <si>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</si>
  <si>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</si>
  <si>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</si>
  <si>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</si>
  <si>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</si>
  <si>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</si>
  <si>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</si>
  <si>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</si>
  <si>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</si>
  <si>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</si>
  <si>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</si>
  <si>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</si>
  <si>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</si>
  <si>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</si>
  <si>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</si>
  <si>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</si>
  <si>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</si>
  <si>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</si>
  <si>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</si>
  <si>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</si>
  <si>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</si>
  <si>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</si>
  <si>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</si>
  <si>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</si>
  <si>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</si>
  <si>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</si>
  <si>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</si>
  <si>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</si>
  <si>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</si>
  <si>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</si>
  <si>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</si>
  <si>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</si>
  <si>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</si>
  <si>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</si>
  <si>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</si>
  <si>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</si>
  <si>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</si>
  <si>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</si>
  <si>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</si>
  <si>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</si>
  <si>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</si>
  <si>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</si>
  <si>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</si>
  <si>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</si>
  <si>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</si>
  <si>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</si>
  <si>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</si>
  <si>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</si>
  <si>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</si>
  <si>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</si>
  <si>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</si>
  <si>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</si>
  <si>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</si>
  <si>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</si>
  <si>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</si>
  <si>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</si>
  <si>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</si>
  <si>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</si>
  <si>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</si>
  <si>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</si>
  <si>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</si>
  <si>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</si>
  <si>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</si>
  <si>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</si>
  <si>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</si>
  <si>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</si>
  <si>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</si>
  <si>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</si>
  <si>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</si>
  <si>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</si>
  <si>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</si>
  <si>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</si>
  <si>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</si>
  <si>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</si>
  <si>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</si>
  <si>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</si>
  <si>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</si>
  <si>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</si>
  <si>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</si>
  <si>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</si>
  <si>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</si>
  <si>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</si>
  <si>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</si>
  <si>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</si>
  <si>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</si>
  <si>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</si>
  <si>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</si>
  <si>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</si>
  <si>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</si>
  <si>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</si>
  <si>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</si>
  <si>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</si>
  <si>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</si>
  <si>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</si>
  <si>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</si>
  <si>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</si>
  <si>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</si>
  <si>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</si>
  <si>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</si>
  <si>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</si>
  <si>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</si>
  <si>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</si>
  <si>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</si>
  <si>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</si>
  <si>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</si>
  <si>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</si>
  <si>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</si>
  <si>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</si>
  <si>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</si>
  <si>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</si>
  <si>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</si>
  <si>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</si>
  <si>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</si>
  <si>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</si>
  <si>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</si>
  <si>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</si>
  <si>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</si>
  <si>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</si>
  <si>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</si>
  <si>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</si>
  <si>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</si>
  <si>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</si>
  <si>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</si>
  <si>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</si>
  <si>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</si>
  <si>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</si>
  <si>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</si>
  <si>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</si>
  <si>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</si>
  <si>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</si>
  <si>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</si>
  <si>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</si>
  <si>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</si>
  <si>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</si>
  <si>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</si>
  <si>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</si>
  <si>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</si>
  <si>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</si>
  <si>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</si>
  <si>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</si>
  <si>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</si>
  <si>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</si>
  <si>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</si>
  <si>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</si>
  <si>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</si>
  <si>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</si>
  <si>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</si>
  <si>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</si>
  <si>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</si>
  <si>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</si>
  <si>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</si>
  <si>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</si>
  <si>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</si>
  <si>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</si>
  <si>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</si>
  <si>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</si>
  <si>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</si>
  <si>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</si>
  <si>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</si>
  <si>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</si>
  <si>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</si>
  <si>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</si>
  <si>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</si>
  <si>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</si>
  <si>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</si>
  <si>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</si>
  <si>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</si>
  <si>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</si>
  <si>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</si>
  <si>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</si>
  <si>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</si>
  <si>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</si>
  <si>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</si>
  <si>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</si>
  <si>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</si>
  <si>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</si>
  <si>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</si>
  <si>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</si>
  <si>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</si>
  <si>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</si>
  <si>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</si>
  <si>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</si>
  <si>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</si>
  <si>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</si>
  <si>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</si>
  <si>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</si>
  <si>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</si>
  <si>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</si>
  <si>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</si>
  <si>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</si>
  <si>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</si>
  <si>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</si>
  <si>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</si>
  <si>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</si>
  <si>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</si>
  <si>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</si>
  <si>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</si>
  <si>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</si>
  <si>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</si>
  <si>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</si>
  <si>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</si>
  <si>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</si>
  <si>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</si>
  <si>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</si>
  <si>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</si>
  <si>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</si>
  <si>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</si>
  <si>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</si>
  <si>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</si>
  <si>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</si>
  <si>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</si>
  <si>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</si>
  <si>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</si>
  <si>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</si>
  <si>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</si>
  <si>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</si>
  <si>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</si>
  <si>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</si>
  <si>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</si>
  <si>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</si>
  <si>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</si>
  <si>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</si>
  <si>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</si>
  <si>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</si>
  <si>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</si>
  <si>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</si>
  <si>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</si>
  <si>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</si>
  <si>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</si>
  <si>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</si>
  <si>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</si>
  <si>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</si>
  <si>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</si>
  <si>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</si>
  <si>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</si>
  <si>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</si>
  <si>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</si>
  <si>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</si>
  <si>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</si>
  <si>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</si>
  <si>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</si>
  <si>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</si>
  <si>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</si>
  <si>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</si>
  <si>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</si>
  <si>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</si>
  <si>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</si>
  <si>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</si>
  <si>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</si>
  <si>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</si>
  <si>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</si>
  <si>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</si>
  <si>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</si>
  <si>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</si>
  <si>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</si>
  <si>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</si>
  <si>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</si>
  <si>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</si>
  <si>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</si>
  <si>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</si>
  <si>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</si>
  <si>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</si>
  <si>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</si>
  <si>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</si>
  <si>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</si>
  <si>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</si>
  <si>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</si>
  <si>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</si>
  <si>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</si>
  <si>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</si>
  <si>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</si>
  <si>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</si>
  <si>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</si>
  <si>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</si>
  <si>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</si>
  <si>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</si>
  <si>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</si>
  <si>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</si>
  <si>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</si>
  <si>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</si>
  <si>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</si>
  <si>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</si>
  <si>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</si>
  <si>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</si>
  <si>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</si>
  <si>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</si>
  <si>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</si>
  <si>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</si>
  <si>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</si>
  <si>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</si>
  <si>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</si>
  <si>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</si>
  <si>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</si>
  <si>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</si>
  <si>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</si>
  <si>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</si>
  <si>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</si>
  <si>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</si>
  <si>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</si>
  <si>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</si>
  <si>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</si>
  <si>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</si>
  <si>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</si>
  <si>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</si>
  <si>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</si>
  <si>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</si>
  <si>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</si>
  <si>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</si>
  <si>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</si>
  <si>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</si>
  <si>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</si>
  <si>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</si>
  <si>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</si>
  <si>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</si>
  <si>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</si>
  <si>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</si>
  <si>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</si>
  <si>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</si>
  <si>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</si>
  <si>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</si>
  <si>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</si>
  <si>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</si>
  <si>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</si>
  <si>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</si>
  <si>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</si>
  <si>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</si>
  <si>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</si>
  <si>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</si>
  <si>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</si>
  <si>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</si>
  <si>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</si>
  <si>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</si>
  <si>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</si>
  <si>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</si>
  <si>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</si>
  <si>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</si>
  <si>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</si>
  <si>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</si>
  <si>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</si>
  <si>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</si>
  <si>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</si>
  <si>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</si>
  <si>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</si>
  <si>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</si>
  <si>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</si>
  <si>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</si>
  <si>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</si>
  <si>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</si>
  <si>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</si>
  <si>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</si>
  <si>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</si>
  <si>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</si>
  <si>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</si>
  <si>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</si>
  <si>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</si>
  <si>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</si>
  <si>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</si>
  <si>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</si>
  <si>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</si>
  <si>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</si>
  <si>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</si>
  <si>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</si>
  <si>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</si>
  <si>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</si>
  <si>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</si>
  <si>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</si>
  <si>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</si>
  <si>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</si>
  <si>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</si>
  <si>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</si>
  <si>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</si>
  <si>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</si>
  <si>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</si>
  <si>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</si>
  <si>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</si>
  <si>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</si>
  <si>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</si>
  <si>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</si>
  <si>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</si>
  <si>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</si>
  <si>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</si>
  <si>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</si>
  <si>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</si>
  <si>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</si>
  <si>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</si>
  <si>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</si>
  <si>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</si>
  <si>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</si>
  <si>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</si>
  <si>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</si>
  <si>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</si>
  <si>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</si>
  <si>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</si>
  <si>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</si>
  <si>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</si>
  <si>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</si>
  <si>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</si>
  <si>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</si>
  <si>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</si>
  <si>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</si>
  <si>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</si>
  <si>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</si>
  <si>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</si>
  <si>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</si>
  <si>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</si>
  <si>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</si>
  <si>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</si>
  <si>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</si>
  <si>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</si>
  <si>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</si>
  <si>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</si>
  <si>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</si>
  <si>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</si>
  <si>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</si>
  <si>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</si>
  <si>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</si>
  <si>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</si>
  <si>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</si>
  <si>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</si>
  <si>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</si>
  <si>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</si>
  <si>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</si>
  <si>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</si>
  <si>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</si>
  <si>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</si>
  <si>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</si>
  <si>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</si>
  <si>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</si>
  <si>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</si>
  <si>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</si>
  <si>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</si>
  <si>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</si>
  <si>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</si>
  <si>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</si>
  <si>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</si>
  <si>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</si>
  <si>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</si>
  <si>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</si>
  <si>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</si>
  <si>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</si>
  <si>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</si>
  <si>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</si>
  <si>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</si>
  <si>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</si>
  <si>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</si>
  <si>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</si>
  <si>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</si>
  <si>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</si>
  <si>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</si>
  <si>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</si>
  <si>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</si>
  <si>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</si>
  <si>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</si>
  <si>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</si>
  <si>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</si>
  <si>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</si>
  <si>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</si>
  <si>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</si>
  <si>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</si>
  <si>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</si>
  <si>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</si>
  <si>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</si>
  <si>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</si>
  <si>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</si>
  <si>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</si>
  <si>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</si>
  <si>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</si>
  <si>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</si>
  <si>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</si>
  <si>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</si>
  <si>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</si>
  <si>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</si>
  <si>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</si>
  <si>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</si>
  <si>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</si>
  <si>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</si>
  <si>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</si>
  <si>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</si>
  <si>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</si>
  <si>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</si>
  <si>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</si>
  <si>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</si>
  <si>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</si>
  <si>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</si>
  <si>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</si>
  <si>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</si>
  <si>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</si>
  <si>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</si>
  <si>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</si>
  <si>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</si>
  <si>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</si>
  <si>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</si>
  <si>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</si>
  <si>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</si>
  <si>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</si>
  <si>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</si>
  <si>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</si>
  <si>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</si>
  <si>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</si>
  <si>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</si>
  <si>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</si>
  <si>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</si>
  <si>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</si>
  <si>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</si>
  <si>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</si>
  <si>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</si>
  <si>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</si>
  <si>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</si>
  <si>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</si>
  <si>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</si>
  <si>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</si>
  <si>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</si>
  <si>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</si>
  <si>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</si>
  <si>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</si>
  <si>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</si>
  <si>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</si>
  <si>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</si>
  <si>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</si>
  <si>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</si>
  <si>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</si>
  <si>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</si>
  <si>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</si>
  <si>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</si>
  <si>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</si>
  <si>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</si>
  <si>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</si>
  <si>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</si>
  <si>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</si>
  <si>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</si>
  <si>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</si>
  <si>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</si>
  <si>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</si>
  <si>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</si>
  <si>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</si>
  <si>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</si>
  <si>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</si>
  <si>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</si>
  <si>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</si>
  <si>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</si>
  <si>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</si>
  <si>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</si>
  <si>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</si>
  <si>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</si>
  <si>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</si>
  <si>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</si>
  <si>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</si>
  <si>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</si>
  <si>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</si>
  <si>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</si>
  <si>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</si>
  <si>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</si>
  <si>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</si>
  <si>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</si>
  <si>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</si>
  <si>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</si>
  <si>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</si>
  <si>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</si>
  <si>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</si>
  <si>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</si>
  <si>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</si>
  <si>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</si>
  <si>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</si>
  <si>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</si>
  <si>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</si>
  <si>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</si>
  <si>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</si>
  <si>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</si>
  <si>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</si>
  <si>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</si>
  <si>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</si>
  <si>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</si>
  <si>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</si>
  <si>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</si>
  <si>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</si>
  <si>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</si>
  <si>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</si>
  <si>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</si>
  <si>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</si>
  <si>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</si>
  <si>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</si>
  <si>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</si>
  <si>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</si>
  <si>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</si>
  <si>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</si>
  <si>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</si>
  <si>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</si>
  <si>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</si>
  <si>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</si>
  <si>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</si>
  <si>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</si>
  <si>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</si>
  <si>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</si>
  <si>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</si>
  <si>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</si>
  <si>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</si>
  <si>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</si>
  <si>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</si>
  <si>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</si>
  <si>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</si>
  <si>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</si>
  <si>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</si>
  <si>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</si>
  <si>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</si>
  <si>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</si>
  <si>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</si>
  <si>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</si>
  <si>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</si>
  <si>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</si>
  <si>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</si>
  <si>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</si>
  <si>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</si>
  <si>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</si>
  <si>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</si>
  <si>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</si>
  <si>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</si>
  <si>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</si>
  <si>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</si>
  <si>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</si>
  <si>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</si>
  <si>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</si>
  <si>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</si>
  <si>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</si>
  <si>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</si>
  <si>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</si>
  <si>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</si>
  <si>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</si>
  <si>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</si>
  <si>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</si>
  <si>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</si>
  <si>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</si>
  <si>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</si>
  <si>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</si>
  <si>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</si>
  <si>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</si>
  <si>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</si>
  <si>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</si>
  <si>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</si>
  <si>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</si>
  <si>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</si>
  <si>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</si>
  <si>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</si>
  <si>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</si>
  <si>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</si>
  <si>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</si>
  <si>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</si>
  <si>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</si>
  <si>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</si>
  <si>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</si>
  <si>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</si>
  <si>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</si>
  <si>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</si>
  <si>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</si>
  <si>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</si>
  <si>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</si>
  <si>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</si>
  <si>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</si>
  <si>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</si>
  <si>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</si>
  <si>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</si>
  <si>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</si>
  <si>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</si>
  <si>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</si>
  <si>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</si>
  <si>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</si>
  <si>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</si>
  <si>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</si>
  <si>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</si>
  <si>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</si>
  <si>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</si>
  <si>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</si>
  <si>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</si>
  <si>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</si>
  <si>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</si>
  <si>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</si>
  <si>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</si>
  <si>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</si>
  <si>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</si>
  <si>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</si>
  <si>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</si>
  <si>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</si>
  <si>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</si>
  <si>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</si>
  <si>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</si>
  <si>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</si>
  <si>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</si>
  <si>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</si>
  <si>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</si>
  <si>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</si>
  <si>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</si>
  <si>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</si>
  <si>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</si>
  <si>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</si>
  <si>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</si>
  <si>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</si>
  <si>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</si>
  <si>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</si>
  <si>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</si>
  <si>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</si>
  <si>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</si>
  <si>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</si>
  <si>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</si>
  <si>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</si>
  <si>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</si>
  <si>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</si>
  <si>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</si>
  <si>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</si>
  <si>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</si>
  <si>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</si>
  <si>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</si>
  <si>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</si>
  <si>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</si>
  <si>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</si>
  <si>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</si>
  <si>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</si>
  <si>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</si>
  <si>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</si>
  <si>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</si>
  <si>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</si>
  <si>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</si>
  <si>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</si>
  <si>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</si>
  <si>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</si>
  <si>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</si>
  <si>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</si>
  <si>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</si>
  <si>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</si>
  <si>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</si>
  <si>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</si>
  <si>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</si>
  <si>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</si>
  <si>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</si>
  <si>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</si>
  <si>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</si>
  <si>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</si>
  <si>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</si>
  <si>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</si>
  <si>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</si>
  <si>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</si>
  <si>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</si>
  <si>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</si>
  <si>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</si>
  <si>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</si>
  <si>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</si>
  <si>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</si>
  <si>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</si>
  <si>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</si>
  <si>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</si>
  <si>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</si>
  <si>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</si>
  <si>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</si>
  <si>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</si>
  <si>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</si>
  <si>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</si>
  <si>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</si>
  <si>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</si>
  <si>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</si>
  <si>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</si>
  <si>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</si>
  <si>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</si>
  <si>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</si>
  <si>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</si>
  <si>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</si>
  <si>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</si>
  <si>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</si>
  <si>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</si>
  <si>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</si>
  <si>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</si>
  <si>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</si>
  <si>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</si>
  <si>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</si>
  <si>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</si>
  <si>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</si>
  <si>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</si>
  <si>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</si>
  <si>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</si>
  <si>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</si>
  <si>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</si>
  <si>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</si>
  <si>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</si>
  <si>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</si>
  <si>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</si>
  <si>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</si>
  <si>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</si>
  <si>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</si>
  <si>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</si>
  <si>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</si>
  <si>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</si>
  <si>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</si>
  <si>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</si>
  <si>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</si>
  <si>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</si>
  <si>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</si>
  <si>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</si>
  <si>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</si>
  <si>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</si>
  <si>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</si>
  <si>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</si>
  <si>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</si>
  <si>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</si>
  <si>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</si>
  <si>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</si>
  <si>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</si>
  <si>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</si>
  <si>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</si>
  <si>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</si>
  <si>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</si>
  <si>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</si>
  <si>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</si>
  <si>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</si>
  <si>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</si>
  <si>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</si>
  <si>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</si>
  <si>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</si>
  <si>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</si>
  <si>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</si>
  <si>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</si>
  <si>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</si>
  <si>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</si>
  <si>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</si>
  <si>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</si>
  <si>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</si>
  <si>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</si>
  <si>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</si>
  <si>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</si>
  <si>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</si>
  <si>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</si>
  <si>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</si>
  <si>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</si>
  <si>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</si>
  <si>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</si>
  <si>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</si>
  <si>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</si>
  <si>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</si>
  <si>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</si>
  <si>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</si>
  <si>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</si>
  <si>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</si>
  <si>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</si>
  <si>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</si>
  <si>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</si>
  <si>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</si>
  <si>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</si>
  <si>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</si>
  <si>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</si>
  <si>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</si>
  <si>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</si>
  <si>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</si>
  <si>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</si>
  <si>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</si>
  <si>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</si>
  <si>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</si>
  <si>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</si>
  <si>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</si>
  <si>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</si>
  <si>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</si>
  <si>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</si>
  <si>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</si>
  <si>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</si>
  <si>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</si>
  <si>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</si>
  <si>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</si>
  <si>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</si>
  <si>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</si>
  <si>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</si>
  <si>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</si>
  <si>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</si>
  <si>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</si>
  <si>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</si>
  <si>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</si>
  <si>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</si>
  <si>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</si>
  <si>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</si>
  <si>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</si>
  <si>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</si>
  <si>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</si>
  <si>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</si>
  <si>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</si>
  <si>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</si>
  <si>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</si>
  <si>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</si>
  <si>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</si>
  <si>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</si>
  <si>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</si>
  <si>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</si>
  <si>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</si>
  <si>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</si>
  <si>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</si>
  <si>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</si>
  <si>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</si>
  <si>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</si>
  <si>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</si>
  <si>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</si>
  <si>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</si>
  <si>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</si>
  <si>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</si>
  <si>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</si>
  <si>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</si>
  <si>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</si>
  <si>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</si>
  <si>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</si>
  <si>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</si>
  <si>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</si>
  <si>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</si>
  <si>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</si>
  <si>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</si>
  <si>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</si>
  <si>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</si>
  <si>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</si>
  <si>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</si>
  <si>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</si>
  <si>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</si>
  <si>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</si>
  <si>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</si>
  <si>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</si>
  <si>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</si>
  <si>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</si>
  <si>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</si>
  <si>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</si>
  <si>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</si>
  <si>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</si>
  <si>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</si>
  <si>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</si>
  <si>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</si>
  <si>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</si>
  <si>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</si>
  <si>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</si>
  <si>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</si>
  <si>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</si>
  <si>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</si>
  <si>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</si>
  <si>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</si>
  <si>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</si>
  <si>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</si>
  <si>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</si>
  <si>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</si>
  <si>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</si>
  <si>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</si>
  <si>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</si>
  <si>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</si>
  <si>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</si>
  <si>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</si>
  <si>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</si>
  <si>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</si>
  <si>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</si>
  <si>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</si>
  <si>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</si>
  <si>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</si>
  <si>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</si>
  <si>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</si>
  <si>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</si>
  <si>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</si>
  <si>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</si>
  <si>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</si>
  <si>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</si>
  <si>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</si>
  <si>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</si>
  <si>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</si>
  <si>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</si>
  <si>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</si>
  <si>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</si>
  <si>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</si>
  <si>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</si>
  <si>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</si>
  <si>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</si>
  <si>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</si>
  <si>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</si>
  <si>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</si>
  <si>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</si>
  <si>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</si>
  <si>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</si>
  <si>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</si>
  <si>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</si>
  <si>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</si>
  <si>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</si>
  <si>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</si>
  <si>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</si>
  <si>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</si>
  <si>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</si>
  <si>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</si>
  <si>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</si>
  <si>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</si>
  <si>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</si>
  <si>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</si>
  <si>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</si>
  <si>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</si>
  <si>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</si>
  <si>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</si>
  <si>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</si>
  <si>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</si>
  <si>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</si>
  <si>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</si>
  <si>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</si>
  <si>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</si>
  <si>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</si>
  <si>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</si>
  <si>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</si>
  <si>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</si>
  <si>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</si>
  <si>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</si>
  <si>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</si>
  <si>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</si>
  <si>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</si>
  <si>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</si>
  <si>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</si>
  <si>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</si>
  <si>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</si>
  <si>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</si>
  <si>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</si>
  <si>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</si>
  <si>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</si>
  <si>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</si>
  <si>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</si>
  <si>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</si>
  <si>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</si>
  <si>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</si>
  <si>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</si>
  <si>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</si>
  <si>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</si>
  <si>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</si>
  <si>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</si>
  <si>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</si>
  <si>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</si>
  <si>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</si>
  <si>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</si>
  <si>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</si>
  <si>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</si>
  <si>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</si>
  <si>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</si>
  <si>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</si>
  <si>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</si>
  <si>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</si>
  <si>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</si>
  <si>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</si>
  <si>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</si>
  <si>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</si>
  <si>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</si>
  <si>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</si>
  <si>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</si>
  <si>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</si>
  <si>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</si>
  <si>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</si>
  <si>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</si>
  <si>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</si>
  <si>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</si>
  <si>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</si>
  <si>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</si>
  <si>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</si>
  <si>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</si>
  <si>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</si>
  <si>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</si>
  <si>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</si>
  <si>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</si>
  <si>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</si>
  <si>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</si>
  <si>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</si>
  <si>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</si>
  <si>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</si>
  <si>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</si>
  <si>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</si>
  <si>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</si>
  <si>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</si>
  <si>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</si>
  <si>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</si>
  <si>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</si>
  <si>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</si>
  <si>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</si>
  <si>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</si>
  <si>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</si>
  <si>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</si>
  <si>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</si>
  <si>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</si>
  <si>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</si>
  <si>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</si>
  <si>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</si>
  <si>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</si>
  <si>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</si>
  <si>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</si>
  <si>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</si>
  <si>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</si>
  <si>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</si>
  <si>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</si>
  <si>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</si>
  <si>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</si>
  <si>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</si>
  <si>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</si>
  <si>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</si>
  <si>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</si>
  <si>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</si>
  <si>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</si>
  <si>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</si>
  <si>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</si>
  <si>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</si>
  <si>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</si>
  <si>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</si>
  <si>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</si>
  <si>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</si>
  <si>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</si>
  <si>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</si>
  <si>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</si>
  <si>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</si>
  <si>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</si>
  <si>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</si>
  <si>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</si>
  <si>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</si>
  <si>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</si>
  <si>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</si>
  <si>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</si>
  <si>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</si>
  <si>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</si>
  <si>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</si>
  <si>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</si>
  <si>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</si>
  <si>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</si>
  <si>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</si>
  <si>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</si>
  <si>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</si>
  <si>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</si>
  <si>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</si>
  <si>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</si>
  <si>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</si>
  <si>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</si>
  <si>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</si>
  <si>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</si>
  <si>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</si>
  <si>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</si>
  <si>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</si>
  <si>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</si>
  <si>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</si>
  <si>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</si>
  <si>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</si>
  <si>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</si>
  <si>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</si>
  <si>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</si>
  <si>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</si>
  <si>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</si>
  <si>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</si>
  <si>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</si>
  <si>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</si>
  <si>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</si>
  <si>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</si>
  <si>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</si>
  <si>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</si>
  <si>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</si>
  <si>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</si>
  <si>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</si>
  <si>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</si>
  <si>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</si>
  <si>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</si>
  <si>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</si>
  <si>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</si>
  <si>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</si>
  <si>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</si>
  <si>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</si>
  <si>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</si>
  <si>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</si>
  <si>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</si>
  <si>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</si>
  <si>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</si>
  <si>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</si>
  <si>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</si>
  <si>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</si>
  <si>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</si>
  <si>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</si>
  <si>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</si>
  <si>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</si>
  <si>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</si>
  <si>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</si>
  <si>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</si>
  <si>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</si>
  <si>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</si>
  <si>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</si>
  <si>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</si>
  <si>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</si>
  <si>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</si>
  <si>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</si>
  <si>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</si>
  <si>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</si>
  <si>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</si>
  <si>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</si>
  <si>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</si>
  <si>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</si>
  <si>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</si>
  <si>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</si>
  <si>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</si>
  <si>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</si>
  <si>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</si>
  <si>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</si>
  <si>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</si>
  <si>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</si>
  <si>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</si>
  <si>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</si>
  <si>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</si>
  <si>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</si>
  <si>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</si>
  <si>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</si>
  <si>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</si>
  <si>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</si>
  <si>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</si>
  <si>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</si>
  <si>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</si>
  <si>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</si>
  <si>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</si>
  <si>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</si>
  <si>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</si>
  <si>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</si>
  <si>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</si>
  <si>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</si>
  <si>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</si>
  <si>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</si>
  <si>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</si>
  <si>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</si>
  <si>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</si>
  <si>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</si>
  <si>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</si>
  <si>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</si>
  <si>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</si>
  <si>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</si>
  <si>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</si>
  <si>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</si>
  <si>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</si>
  <si>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</si>
  <si>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</si>
  <si>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</si>
  <si>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</si>
  <si>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</si>
  <si>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</si>
  <si>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</si>
  <si>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</si>
  <si>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</si>
  <si>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</si>
  <si>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</si>
  <si>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</si>
  <si>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</si>
  <si>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</si>
  <si>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</si>
  <si>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</si>
  <si>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</si>
  <si>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</si>
  <si>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</si>
  <si>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</si>
  <si>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</si>
  <si>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</si>
  <si>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</si>
  <si>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</si>
  <si>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</si>
  <si>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</si>
  <si>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</si>
  <si>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</si>
  <si>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</si>
  <si>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</si>
  <si>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</si>
  <si>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</si>
  <si>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</si>
  <si>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</si>
  <si>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</si>
  <si>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</si>
  <si>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</si>
  <si>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</si>
  <si>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</si>
  <si>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</si>
  <si>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</si>
  <si>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</si>
  <si>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</si>
  <si>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</si>
  <si>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</si>
  <si>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</si>
  <si>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</si>
  <si>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</si>
  <si>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</si>
  <si>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</si>
  <si>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</si>
  <si>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</si>
  <si>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</si>
  <si>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</si>
  <si>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</si>
  <si>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</si>
  <si>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</si>
  <si>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</si>
  <si>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</si>
  <si>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</si>
  <si>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</si>
  <si>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</si>
  <si>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</si>
  <si>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</si>
  <si>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</si>
  <si>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</si>
  <si>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</si>
  <si>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</si>
  <si>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</si>
  <si>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</si>
  <si>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</si>
  <si>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</si>
  <si>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</si>
  <si>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</si>
  <si>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</si>
  <si>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</si>
  <si>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</si>
  <si>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</si>
  <si>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</si>
  <si>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</si>
  <si>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</si>
  <si>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</si>
  <si>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</si>
  <si>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</si>
  <si>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</si>
  <si>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</si>
  <si>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</si>
  <si>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</si>
  <si>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</si>
  <si>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</si>
  <si>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</si>
  <si>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</si>
  <si>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</si>
  <si>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</si>
  <si>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</si>
  <si>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</si>
  <si>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</si>
  <si>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</si>
  <si>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</si>
  <si>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</si>
  <si>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</si>
  <si>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</si>
  <si>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</si>
  <si>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</si>
  <si>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</si>
  <si>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</si>
  <si>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</si>
  <si>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</si>
  <si>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</si>
  <si>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</si>
  <si>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</si>
  <si>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</si>
  <si>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</si>
  <si>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</si>
  <si>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</si>
  <si>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</si>
  <si>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</si>
  <si>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</si>
  <si>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</si>
  <si>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</si>
  <si>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</si>
  <si>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</si>
  <si>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</si>
  <si>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</si>
  <si>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</si>
  <si>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</si>
  <si>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</si>
  <si>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</si>
  <si>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</si>
  <si>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</si>
  <si>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</si>
  <si>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</si>
  <si>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</si>
  <si>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</si>
  <si>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</si>
  <si>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</si>
  <si>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</si>
  <si>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</si>
  <si>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</si>
  <si>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</si>
  <si>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</si>
  <si>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</si>
  <si>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</si>
  <si>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</si>
  <si>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</si>
  <si>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</si>
  <si>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</si>
  <si>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</si>
  <si>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</si>
  <si>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</si>
  <si>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</si>
  <si>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</si>
  <si>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</si>
  <si>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</si>
  <si>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</si>
  <si>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</si>
  <si>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</si>
  <si>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</si>
  <si>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</si>
  <si>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</si>
  <si>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</si>
  <si>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</si>
  <si>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</si>
  <si>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</si>
  <si>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</si>
  <si>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</si>
  <si>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</si>
  <si>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</si>
  <si>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</si>
  <si>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</si>
  <si>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</si>
  <si>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</si>
  <si>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</si>
  <si>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</si>
  <si>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</si>
  <si>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</si>
  <si>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</si>
  <si>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</si>
  <si>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</si>
  <si>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</si>
  <si>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</si>
  <si>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</si>
  <si>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</si>
  <si>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</si>
  <si>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</si>
  <si>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</si>
  <si>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</si>
  <si>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</si>
  <si>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</si>
  <si>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</si>
  <si>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</si>
  <si>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</si>
  <si>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</si>
  <si>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</si>
  <si>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</si>
  <si>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</si>
  <si>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</si>
  <si>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</si>
  <si>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</si>
  <si>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</si>
  <si>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</si>
  <si>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</si>
  <si>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</si>
  <si>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</si>
  <si>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</si>
  <si>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</si>
  <si>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</si>
  <si>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</si>
  <si>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</si>
  <si>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</si>
  <si>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</si>
  <si>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</si>
  <si>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</si>
  <si>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</si>
  <si>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</si>
  <si>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</si>
  <si>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</si>
  <si>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</si>
  <si>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</si>
  <si>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</si>
  <si>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</si>
  <si>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</si>
  <si>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</si>
  <si>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</si>
  <si>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</si>
  <si>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</si>
  <si>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</si>
  <si>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</si>
  <si>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</si>
  <si>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</si>
  <si>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</si>
  <si>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</si>
  <si>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</si>
  <si>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</si>
  <si>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</si>
  <si>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</si>
  <si>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</si>
  <si>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</si>
  <si>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</si>
  <si>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</si>
  <si>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</si>
  <si>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</si>
  <si>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</si>
  <si>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</si>
  <si>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</si>
  <si>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</si>
  <si>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</si>
  <si>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</si>
  <si>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</si>
  <si>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</si>
  <si>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</si>
  <si>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</si>
  <si>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</si>
  <si>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</si>
  <si>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</si>
  <si>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</si>
  <si>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</si>
  <si>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</si>
  <si>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</si>
  <si>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</si>
  <si>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</si>
  <si>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</si>
  <si>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</si>
  <si>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</si>
  <si>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</si>
  <si>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</si>
  <si>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</si>
  <si>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</si>
  <si>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</si>
  <si>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</si>
  <si>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</si>
  <si>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</si>
  <si>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</si>
  <si>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</si>
  <si>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</si>
  <si>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</si>
  <si>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</si>
  <si>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</si>
  <si>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</si>
  <si>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</si>
  <si>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</si>
  <si>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</si>
  <si>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</si>
  <si>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</si>
  <si>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</si>
  <si>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</si>
  <si>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</si>
  <si>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</si>
  <si>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</si>
  <si>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</si>
  <si>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</si>
  <si>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</si>
  <si>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</si>
  <si>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</si>
  <si>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</si>
  <si>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</si>
  <si>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</si>
  <si>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</si>
  <si>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</si>
  <si>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</si>
  <si>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</si>
  <si>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</si>
  <si>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</si>
  <si>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</si>
  <si>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</si>
  <si>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</si>
  <si>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</si>
  <si>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</si>
  <si>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</si>
  <si>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</si>
  <si>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</si>
  <si>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</si>
  <si>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</si>
  <si>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</si>
  <si>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</si>
  <si>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</si>
  <si>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</si>
  <si>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</si>
  <si>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</si>
  <si>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</si>
  <si>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</si>
  <si>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</si>
  <si>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</si>
  <si>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</si>
  <si>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</si>
  <si>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</si>
  <si>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</si>
  <si>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</si>
  <si>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</si>
  <si>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</si>
  <si>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</si>
  <si>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</si>
  <si>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</si>
  <si>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</si>
  <si>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</si>
  <si>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</si>
  <si>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</si>
  <si>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</si>
  <si>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</si>
  <si>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</si>
  <si>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</si>
  <si>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</si>
  <si>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</si>
  <si>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</si>
  <si>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</si>
  <si>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</si>
  <si>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</si>
  <si>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</si>
  <si>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</si>
  <si>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</si>
  <si>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</si>
  <si>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</si>
  <si>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</si>
  <si>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</si>
  <si>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</si>
  <si>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</si>
  <si>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</si>
  <si>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</si>
  <si>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</si>
  <si>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</si>
  <si>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</si>
  <si>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</si>
  <si>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</si>
  <si>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</si>
  <si>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</si>
  <si>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</si>
  <si>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</si>
  <si>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</si>
  <si>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</si>
  <si>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</si>
  <si>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</si>
  <si>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</si>
  <si>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</si>
  <si>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</si>
  <si>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</si>
  <si>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</si>
  <si>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</si>
  <si>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</si>
  <si>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</si>
  <si>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</si>
  <si>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</si>
  <si>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</si>
  <si>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</si>
  <si>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</si>
  <si>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</si>
  <si>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</si>
  <si>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</si>
  <si>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</si>
  <si>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</si>
  <si>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</si>
  <si>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</si>
  <si>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</si>
  <si>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</si>
  <si>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</si>
  <si>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</si>
  <si>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</si>
  <si>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</si>
  <si>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</si>
  <si>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</si>
  <si>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</si>
  <si>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</si>
  <si>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</si>
  <si>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</si>
  <si>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</si>
  <si>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</si>
  <si>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</si>
  <si>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</si>
  <si>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</si>
  <si>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</si>
  <si>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</si>
  <si>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</si>
  <si>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</si>
  <si>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</si>
  <si>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</si>
  <si>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</si>
  <si>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</si>
  <si>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</si>
  <si>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</si>
  <si>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</si>
  <si>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</si>
  <si>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</si>
  <si>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</si>
  <si>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</si>
  <si>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</si>
  <si>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</si>
  <si>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</si>
  <si>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</si>
  <si>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</si>
  <si>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</si>
  <si>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</si>
  <si>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</si>
  <si>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</si>
  <si>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</si>
  <si>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</si>
  <si>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</si>
  <si>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</si>
  <si>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</si>
  <si>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</si>
  <si>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</si>
  <si>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</si>
  <si>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</si>
  <si>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</si>
  <si>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</si>
  <si>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</si>
  <si>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</si>
  <si>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</si>
  <si>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</si>
  <si>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</si>
  <si>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</si>
  <si>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</si>
  <si>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</si>
  <si>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</si>
  <si>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</si>
  <si>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</si>
  <si>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</si>
  <si>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</si>
  <si>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</si>
  <si>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</si>
  <si>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</si>
  <si>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</si>
  <si>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</si>
  <si>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</si>
  <si>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</si>
  <si>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</si>
  <si>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</si>
  <si>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</si>
  <si>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</si>
  <si>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</si>
  <si>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</si>
  <si>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</si>
  <si>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</si>
  <si>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</si>
  <si>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</si>
  <si>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</si>
  <si>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</si>
  <si>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</si>
  <si>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</si>
  <si>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</si>
  <si>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</si>
  <si>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</si>
  <si>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</si>
  <si>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</si>
  <si>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</si>
  <si>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</si>
  <si>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</si>
  <si>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</si>
  <si>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</si>
  <si>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</si>
  <si>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</si>
  <si>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</si>
  <si>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</si>
  <si>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</si>
  <si>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</si>
  <si>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</si>
  <si>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</si>
  <si>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</si>
  <si>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</si>
  <si>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</si>
  <si>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</si>
  <si>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</si>
  <si>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</si>
  <si>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</si>
  <si>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</si>
  <si>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</si>
  <si>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</si>
  <si>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</si>
  <si>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</si>
  <si>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</si>
  <si>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</si>
  <si>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</si>
  <si>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</si>
  <si>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</si>
  <si>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</si>
  <si>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</si>
  <si>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</si>
  <si>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</si>
  <si>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</si>
  <si>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</si>
  <si>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</si>
  <si>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</si>
  <si>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</si>
  <si>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</si>
  <si>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</si>
  <si>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</si>
  <si>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</si>
  <si>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</si>
  <si>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</si>
  <si>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</si>
  <si>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</si>
  <si>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</si>
  <si>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</si>
  <si>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</si>
  <si>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</si>
  <si>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</si>
  <si>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</si>
  <si>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</si>
  <si>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</si>
  <si>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</si>
  <si>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</si>
  <si>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</si>
  <si>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</si>
  <si>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</si>
  <si>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</si>
  <si>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</si>
  <si>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</si>
  <si>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</si>
  <si>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</si>
  <si>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</si>
  <si>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</si>
  <si>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</si>
  <si>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</si>
  <si>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</si>
  <si>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</si>
  <si>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</si>
  <si>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</si>
  <si>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</si>
  <si>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</si>
  <si>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</si>
  <si>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</si>
  <si>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</si>
  <si>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</si>
  <si>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</si>
  <si>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</si>
  <si>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</si>
  <si>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</si>
  <si>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</si>
  <si>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</si>
  <si>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</si>
  <si>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</si>
  <si>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</si>
  <si>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</si>
  <si>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</si>
  <si>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</si>
  <si>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</si>
  <si>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</si>
  <si>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</si>
  <si>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</si>
  <si>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</si>
  <si>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</si>
  <si>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</si>
  <si>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</si>
  <si>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</si>
  <si>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</si>
  <si>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</si>
  <si>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</si>
  <si>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</si>
  <si>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</si>
  <si>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</si>
  <si>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</si>
  <si>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</si>
  <si>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</si>
  <si>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</si>
  <si>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</si>
  <si>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</si>
  <si>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</si>
  <si>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</si>
  <si>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</si>
  <si>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</si>
  <si>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</si>
  <si>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</si>
  <si>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</si>
  <si>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</si>
  <si>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</si>
  <si>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</si>
  <si>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</si>
  <si>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</si>
  <si>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</si>
  <si>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</si>
  <si>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</si>
  <si>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</si>
  <si>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</si>
  <si>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</si>
  <si>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</si>
  <si>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</si>
  <si>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</si>
  <si>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</si>
  <si>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</si>
  <si>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</si>
  <si>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</si>
  <si>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</si>
  <si>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</si>
  <si>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</si>
  <si>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</si>
  <si>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</si>
  <si>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</si>
  <si>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</si>
  <si>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</si>
  <si>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</si>
  <si>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</si>
  <si>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</si>
  <si>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</si>
  <si>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</si>
  <si>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</si>
  <si>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</si>
  <si>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</si>
  <si>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</si>
  <si>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</si>
  <si>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</si>
  <si>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</si>
  <si>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</si>
  <si>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</si>
  <si>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</si>
  <si>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</si>
  <si>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</si>
  <si>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</si>
  <si>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</si>
  <si>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</si>
  <si>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</si>
  <si>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</si>
  <si>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</si>
  <si>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</si>
  <si>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</si>
  <si>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</si>
  <si>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</si>
  <si>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</si>
  <si>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</si>
  <si>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</si>
  <si>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</si>
  <si>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</si>
  <si>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</si>
  <si>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</si>
  <si>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</si>
  <si>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</si>
  <si>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</si>
  <si>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</si>
  <si>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</si>
  <si>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</si>
  <si>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</si>
  <si>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</si>
  <si>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</si>
  <si>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</si>
  <si>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</si>
  <si>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</si>
  <si>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</si>
  <si>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</si>
  <si>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</si>
  <si>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</si>
  <si>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</si>
  <si>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</si>
  <si>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</si>
  <si>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</si>
  <si>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</si>
  <si>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</si>
  <si>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</si>
  <si>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</si>
  <si>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</si>
  <si>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</si>
  <si>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</si>
  <si>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</si>
  <si>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</si>
  <si>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</si>
  <si>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</si>
  <si>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</si>
  <si>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</si>
  <si>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</si>
  <si>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</si>
  <si>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</si>
  <si>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</si>
  <si>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</si>
  <si>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</si>
  <si>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</si>
  <si>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</si>
  <si>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</si>
  <si>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</si>
  <si>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</si>
  <si>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</si>
  <si>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</si>
  <si>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</si>
  <si>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</si>
  <si>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</si>
  <si>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</si>
  <si>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</si>
  <si>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</si>
  <si>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</si>
  <si>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</si>
  <si>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</si>
  <si>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</si>
  <si>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</si>
  <si>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</si>
  <si>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</si>
  <si>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</si>
  <si>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</si>
  <si>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</si>
  <si>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</si>
  <si>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</si>
  <si>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</si>
  <si>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</si>
  <si>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</si>
  <si>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</si>
  <si>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</si>
  <si>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</si>
  <si>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</si>
  <si>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</si>
  <si>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</si>
  <si>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</si>
  <si>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</si>
  <si>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</si>
  <si>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</si>
  <si>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</si>
  <si>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</si>
  <si>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</si>
  <si>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</si>
  <si>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</si>
  <si>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</si>
  <si>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</si>
  <si>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</si>
  <si>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</si>
  <si>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</si>
  <si>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</si>
  <si>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</si>
  <si>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</si>
  <si>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</si>
  <si>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</si>
  <si>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</si>
  <si>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</si>
  <si>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</si>
  <si>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</si>
  <si>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</si>
  <si>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</si>
  <si>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</si>
  <si>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</si>
  <si>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</si>
  <si>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</si>
  <si>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</si>
  <si>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</si>
  <si>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</si>
  <si>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</si>
  <si>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</si>
  <si>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</si>
  <si>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</si>
  <si>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</si>
  <si>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</si>
  <si>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</si>
  <si>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</si>
  <si>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</si>
  <si>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</si>
  <si>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</si>
  <si>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</si>
  <si>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</si>
  <si>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</si>
  <si>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</si>
  <si>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</si>
  <si>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</si>
  <si>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</si>
  <si>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</si>
  <si>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</si>
  <si>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</si>
  <si>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</si>
  <si>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</si>
  <si>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</si>
  <si>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</si>
  <si>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</si>
  <si>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</si>
  <si>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</si>
  <si>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</si>
  <si>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</si>
  <si>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</si>
  <si>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</si>
  <si>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</si>
  <si>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</si>
  <si>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</si>
  <si>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</si>
  <si>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</si>
  <si>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</si>
  <si>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</si>
  <si>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</si>
  <si>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</si>
  <si>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</si>
  <si>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</si>
  <si>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</si>
  <si>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</si>
  <si>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</si>
  <si>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</si>
  <si>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</si>
  <si>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</si>
  <si>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</si>
  <si>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</si>
  <si>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</si>
  <si>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</si>
  <si>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</si>
  <si>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</si>
  <si>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</si>
  <si>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</si>
  <si>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</si>
  <si>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</si>
  <si>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</si>
  <si>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</si>
  <si>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</si>
  <si>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</si>
  <si>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</si>
  <si>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</si>
  <si>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</si>
  <si>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</si>
  <si>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</si>
  <si>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</si>
  <si>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</si>
  <si>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</si>
  <si>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</si>
  <si>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</si>
  <si>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</si>
  <si>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</si>
  <si>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</si>
  <si>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</si>
  <si>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</si>
  <si>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</si>
  <si>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</si>
  <si>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</si>
  <si>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</si>
  <si>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</si>
  <si>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</si>
  <si>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</si>
  <si>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</si>
  <si>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</si>
  <si>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</si>
  <si>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</si>
  <si>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</si>
  <si>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</si>
  <si>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</si>
  <si>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</si>
  <si>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</si>
  <si>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</si>
  <si>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</si>
  <si>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</si>
  <si>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</si>
  <si>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</si>
  <si>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</si>
  <si>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</si>
  <si>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</si>
  <si>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</si>
  <si>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</si>
  <si>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</si>
  <si>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</si>
  <si>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</si>
  <si>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</si>
  <si>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</si>
  <si>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</si>
  <si>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</si>
  <si>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</si>
  <si>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</si>
  <si>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</si>
  <si>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</si>
  <si>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</si>
  <si>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</si>
  <si>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</si>
  <si>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</si>
  <si>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</si>
  <si>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</si>
  <si>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</si>
  <si>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</si>
  <si>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</si>
  <si>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</si>
  <si>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</si>
  <si>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</si>
  <si>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</si>
  <si>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</si>
  <si>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</si>
  <si>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</si>
  <si>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</si>
  <si>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</si>
  <si>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</si>
  <si>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</si>
  <si>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</si>
  <si>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</si>
  <si>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</si>
  <si>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</si>
  <si>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</si>
  <si>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</si>
  <si>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</si>
  <si>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</si>
  <si>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</si>
  <si>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</si>
  <si>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</si>
  <si>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</si>
  <si>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</si>
  <si>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</si>
  <si>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</si>
  <si>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</si>
  <si>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</si>
  <si>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</si>
  <si>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</si>
  <si>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</si>
  <si>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</si>
  <si>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</si>
  <si>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</si>
  <si>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</si>
  <si>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</si>
  <si>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</si>
  <si>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</si>
  <si>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</si>
  <si>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</si>
  <si>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</si>
  <si>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</si>
  <si>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</si>
  <si>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</si>
  <si>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</si>
  <si>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</si>
  <si>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</si>
  <si>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</si>
  <si>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</si>
  <si>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</si>
  <si>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</si>
  <si>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</si>
  <si>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</si>
  <si>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</si>
  <si>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</si>
  <si>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</si>
  <si>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</si>
  <si>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</si>
  <si>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</si>
  <si>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</si>
  <si>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</si>
  <si>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</si>
  <si>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</si>
  <si>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</si>
  <si>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</si>
  <si>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</si>
  <si>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</si>
  <si>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</si>
  <si>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</si>
  <si>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</si>
  <si>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</si>
  <si>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</si>
  <si>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</si>
  <si>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</si>
  <si>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</si>
  <si>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</si>
  <si>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</si>
  <si>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</si>
  <si>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</si>
  <si>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</si>
  <si>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</si>
  <si>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</si>
  <si>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</si>
  <si>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</si>
  <si>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</si>
  <si>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</si>
  <si>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</si>
  <si>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</si>
  <si>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</si>
  <si>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</si>
  <si>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</si>
  <si>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</si>
  <si>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</si>
  <si>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</si>
  <si>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</si>
  <si>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</si>
  <si>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</si>
  <si>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</si>
  <si>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</si>
  <si>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</si>
  <si>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</si>
  <si>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</si>
  <si>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</si>
  <si>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</si>
  <si>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</si>
  <si>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</si>
  <si>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</si>
  <si>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</si>
  <si>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</si>
  <si>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</si>
  <si>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</si>
  <si>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</si>
  <si>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</si>
  <si>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</si>
  <si>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</si>
  <si>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</si>
  <si>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</si>
  <si>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</si>
  <si>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</si>
  <si>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</si>
  <si>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</si>
  <si>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</si>
  <si>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</si>
  <si>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</si>
  <si>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</si>
  <si>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</si>
  <si>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</si>
  <si>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</si>
  <si>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</si>
  <si>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</si>
  <si>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</si>
  <si>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</si>
  <si>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</si>
  <si>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</si>
  <si>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</si>
  <si>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</si>
  <si>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</si>
  <si>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</si>
  <si>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</si>
  <si>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</si>
  <si>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</si>
  <si>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</si>
  <si>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</si>
  <si>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</si>
  <si>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</si>
  <si>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</si>
  <si>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</si>
  <si>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</si>
  <si>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</si>
  <si>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</si>
  <si>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</si>
  <si>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</si>
  <si>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</si>
  <si>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</si>
  <si>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</si>
  <si>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</si>
  <si>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</si>
  <si>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</si>
  <si>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</si>
  <si>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</si>
  <si>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</si>
  <si>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</si>
  <si>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</si>
  <si>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</si>
  <si>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</si>
  <si>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</si>
  <si>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</si>
  <si>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</si>
  <si>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</si>
  <si>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</si>
  <si>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</si>
  <si>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</si>
  <si>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</si>
  <si>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</si>
  <si>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</si>
  <si>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</si>
  <si>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</si>
  <si>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</si>
  <si>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</si>
  <si>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</si>
  <si>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</si>
  <si>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</si>
  <si>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</si>
  <si>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</si>
  <si>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</si>
  <si>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</si>
  <si>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</si>
  <si>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</si>
  <si>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</si>
  <si>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</si>
  <si>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</si>
  <si>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</si>
  <si>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</si>
  <si>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</si>
  <si>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</si>
  <si>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</si>
  <si>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</si>
  <si>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</si>
  <si>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</si>
  <si>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</si>
  <si>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</si>
  <si>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</si>
  <si>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</si>
  <si>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</si>
  <si>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</si>
  <si>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</si>
  <si>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</si>
  <si>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</si>
  <si>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</si>
  <si>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</si>
  <si>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</si>
  <si>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</si>
  <si>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</si>
  <si>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</si>
  <si>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</si>
  <si>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</si>
  <si>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</si>
  <si>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</si>
  <si>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</si>
  <si>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</si>
  <si>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</si>
  <si>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</si>
  <si>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</si>
  <si>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</si>
  <si>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</si>
  <si>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</si>
  <si>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</si>
  <si>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</si>
  <si>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</si>
  <si>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</si>
  <si>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</si>
  <si>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</si>
  <si>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</si>
  <si>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</si>
  <si>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</si>
  <si>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</si>
  <si>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</si>
  <si>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</si>
  <si>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</si>
  <si>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</si>
  <si>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</si>
  <si>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</si>
  <si>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</si>
  <si>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</si>
  <si>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</si>
  <si>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</si>
  <si>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</si>
  <si>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</si>
  <si>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</si>
  <si>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</si>
  <si>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</si>
  <si>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</si>
  <si>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</si>
  <si>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</si>
  <si>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</si>
  <si>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</si>
  <si>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</si>
  <si>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</si>
  <si>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</si>
  <si>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</si>
  <si>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</si>
  <si>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</si>
  <si>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</si>
  <si>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</si>
  <si>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</si>
  <si>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</si>
  <si>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</si>
  <si>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</si>
  <si>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</si>
  <si>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</si>
  <si>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</si>
  <si>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</si>
  <si>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</si>
  <si>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</si>
  <si>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</si>
  <si>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</si>
  <si>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</si>
  <si>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</si>
  <si>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</si>
  <si>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</si>
  <si>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</si>
  <si>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</si>
  <si>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</si>
  <si>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</si>
  <si>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</si>
  <si>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</si>
  <si>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</si>
  <si>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</si>
  <si>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</si>
  <si>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</si>
  <si>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</si>
  <si>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</si>
  <si>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</si>
  <si>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</si>
  <si>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</si>
  <si>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</si>
  <si>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</si>
  <si>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</si>
  <si>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</si>
  <si>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</si>
  <si>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</si>
  <si>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</si>
  <si>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</si>
  <si>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</si>
  <si>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</si>
  <si>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</si>
  <si>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</si>
  <si>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</si>
  <si>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</si>
  <si>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</si>
  <si>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</si>
  <si>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</si>
  <si>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</si>
  <si>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</si>
  <si>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</si>
  <si>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</si>
  <si>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</si>
  <si>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</si>
  <si>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</si>
  <si>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</si>
  <si>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</si>
  <si>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</si>
  <si>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</si>
  <si>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</si>
  <si>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</si>
  <si>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</si>
  <si>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</si>
  <si>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</si>
  <si>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</si>
  <si>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</si>
  <si>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</si>
  <si>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</si>
  <si>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</si>
  <si>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</si>
  <si>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</si>
  <si>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</si>
  <si>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</si>
  <si>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</si>
  <si>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</si>
  <si>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</si>
  <si>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</si>
  <si>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</si>
  <si>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</si>
  <si>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</si>
  <si>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</si>
  <si>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</si>
  <si>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</si>
  <si>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</si>
  <si>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</si>
  <si>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</si>
  <si>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</si>
  <si>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</si>
  <si>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</si>
  <si>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</si>
  <si>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</si>
  <si>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</si>
  <si>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</si>
  <si>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</si>
  <si>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</si>
  <si>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</si>
  <si>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</si>
  <si>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</si>
  <si>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</si>
  <si>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</si>
  <si>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</si>
  <si>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</si>
  <si>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</si>
  <si>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</si>
  <si>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</si>
  <si>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</si>
  <si>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</si>
  <si>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</si>
  <si>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</si>
  <si>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</si>
  <si>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</si>
  <si>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</si>
  <si>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</si>
  <si>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</si>
  <si>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</si>
  <si>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</si>
  <si>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</si>
  <si>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</si>
  <si>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</si>
  <si>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</si>
  <si>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</si>
  <si>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</si>
  <si>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</si>
  <si>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</si>
  <si>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</si>
  <si>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</si>
  <si>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</si>
  <si>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</si>
  <si>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</si>
  <si>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</si>
  <si>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</si>
  <si>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</si>
  <si>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</si>
  <si>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</si>
  <si>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</si>
  <si>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</si>
  <si>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</si>
  <si>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</si>
  <si>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</si>
  <si>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</si>
  <si>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</si>
  <si>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</si>
  <si>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</si>
  <si>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</si>
  <si>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</si>
  <si>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</si>
  <si>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</si>
  <si>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</si>
  <si>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</si>
  <si>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</si>
  <si>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</si>
  <si>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</si>
  <si>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</si>
  <si>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</si>
  <si>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</si>
  <si>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</si>
  <si>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</si>
  <si>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</si>
  <si>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</si>
  <si>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</si>
  <si>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</si>
  <si>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</si>
  <si>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</si>
  <si>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</si>
  <si>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</si>
  <si>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</si>
  <si>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</si>
  <si>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</si>
  <si>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</si>
  <si>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</si>
  <si>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</si>
  <si>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</si>
  <si>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</si>
  <si>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</si>
  <si>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</si>
  <si>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</si>
  <si>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</si>
  <si>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</si>
  <si>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</si>
  <si>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</si>
  <si>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</si>
  <si>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</si>
  <si>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</si>
  <si>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</si>
  <si>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</si>
  <si>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</si>
  <si>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</si>
  <si>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</si>
  <si>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</si>
  <si>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</si>
  <si>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</si>
  <si>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</si>
  <si>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</si>
  <si>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</si>
  <si>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</si>
  <si>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</si>
  <si>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</si>
  <si>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</si>
  <si>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</si>
  <si>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</si>
  <si>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</si>
  <si>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</si>
  <si>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</si>
  <si>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</si>
  <si>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</si>
  <si>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</si>
  <si>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</si>
  <si>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</si>
  <si>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</si>
  <si>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</si>
  <si>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</si>
  <si>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</si>
  <si>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</si>
  <si>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</si>
  <si>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</si>
  <si>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</si>
  <si>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</si>
  <si>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</si>
  <si>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</si>
  <si>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</si>
  <si>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</si>
  <si>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</si>
  <si>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</si>
  <si>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</si>
  <si>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</si>
  <si>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</si>
  <si>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</si>
  <si>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</si>
  <si>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</si>
  <si>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</si>
  <si>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</si>
  <si>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</si>
  <si>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</si>
  <si>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</si>
  <si>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</si>
  <si>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</si>
  <si>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</si>
  <si>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</si>
  <si>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</si>
  <si>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</si>
  <si>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</si>
  <si>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</si>
  <si>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</si>
  <si>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</si>
  <si>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</si>
  <si>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</si>
  <si>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</si>
  <si>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</si>
  <si>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</si>
  <si>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</si>
  <si>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</si>
  <si>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</si>
  <si>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</si>
  <si>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</si>
  <si>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</si>
  <si>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</si>
  <si>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</si>
  <si>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</si>
  <si>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</si>
  <si>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</si>
  <si>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</si>
  <si>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</si>
  <si>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</si>
  <si>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</si>
  <si>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</si>
  <si>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</si>
  <si>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</si>
  <si>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</si>
  <si>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</si>
  <si>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</si>
  <si>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</si>
  <si>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</si>
  <si>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</si>
  <si>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</si>
  <si>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</si>
  <si>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</si>
  <si>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</si>
  <si>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</si>
  <si>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</si>
  <si>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</si>
  <si>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</si>
  <si>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</si>
  <si>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</si>
  <si>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</si>
  <si>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</si>
  <si>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</si>
  <si>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</si>
  <si>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</si>
  <si>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</si>
  <si>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</si>
  <si>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</si>
  <si>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</si>
  <si>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</si>
  <si>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</si>
  <si>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</si>
  <si>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</si>
  <si>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</si>
  <si>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</si>
  <si>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</si>
  <si>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</si>
  <si>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</si>
  <si>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</si>
  <si>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</si>
  <si>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</si>
  <si>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</si>
  <si>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</si>
  <si>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</si>
  <si>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</si>
  <si>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</si>
  <si>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</si>
  <si>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</si>
  <si>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</si>
  <si>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</si>
  <si>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</si>
  <si>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</si>
  <si>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</si>
  <si>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</si>
  <si>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</si>
  <si>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</si>
  <si>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</si>
  <si>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</si>
  <si>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</si>
  <si>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</si>
  <si>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</si>
  <si>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</si>
  <si>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</si>
  <si>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</si>
  <si>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</si>
  <si>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</si>
  <si>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</si>
  <si>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</si>
  <si>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</si>
  <si>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</si>
  <si>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</si>
  <si>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</si>
  <si>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</si>
  <si>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</si>
  <si>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</si>
  <si>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</si>
  <si>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</si>
  <si>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</si>
  <si>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</si>
  <si>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</si>
  <si>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</si>
  <si>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</si>
  <si>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</si>
  <si>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</si>
  <si>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</si>
  <si>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</si>
  <si>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</si>
  <si>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</si>
  <si>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</si>
  <si>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</si>
  <si>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</si>
  <si>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</si>
  <si>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</si>
  <si>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</si>
  <si>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</si>
  <si>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</si>
  <si>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</si>
  <si>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</si>
  <si>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</si>
  <si>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</si>
  <si>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</si>
  <si>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</si>
  <si>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</si>
  <si>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</si>
  <si>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</si>
  <si>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</si>
  <si>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</si>
  <si>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</si>
  <si>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</si>
  <si>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</si>
  <si>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</si>
  <si>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</si>
  <si>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</si>
  <si>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</si>
  <si>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</si>
  <si>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</si>
  <si>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</si>
  <si>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</si>
  <si>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</si>
  <si>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</si>
  <si>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</si>
  <si>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</si>
  <si>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</si>
  <si>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</si>
  <si>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</si>
  <si>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</si>
  <si>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</si>
  <si>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</si>
  <si>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</si>
  <si>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</si>
  <si>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</si>
  <si>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</si>
  <si>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</si>
  <si>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</si>
  <si>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</si>
  <si>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</si>
  <si>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</si>
  <si>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</si>
  <si>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</si>
  <si>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</si>
  <si>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</si>
  <si>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</si>
  <si>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</si>
  <si>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</si>
  <si>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</si>
  <si>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</si>
  <si>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</si>
  <si>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</si>
  <si>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</si>
  <si>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</si>
  <si>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</si>
  <si>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</si>
  <si>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</si>
  <si>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</si>
  <si>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</si>
  <si>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</si>
  <si>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</si>
  <si>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</si>
  <si>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</si>
  <si>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</si>
  <si>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</si>
  <si>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</si>
  <si>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</si>
  <si>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</si>
  <si>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</si>
  <si>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</si>
  <si>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</si>
  <si>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</si>
  <si>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</si>
  <si>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</si>
  <si>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</si>
  <si>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</si>
  <si>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</si>
  <si>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</si>
  <si>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</si>
  <si>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</si>
  <si>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</si>
  <si>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</si>
  <si>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</si>
  <si>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</si>
  <si>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</si>
  <si>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</si>
  <si>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</si>
  <si>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</si>
  <si>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</si>
  <si>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</si>
  <si>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</si>
  <si>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</si>
  <si>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</si>
  <si>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</si>
  <si>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</si>
  <si>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</si>
  <si>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</si>
  <si>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</si>
  <si>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</si>
  <si>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</si>
  <si>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</si>
  <si>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</si>
  <si>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</si>
  <si>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</si>
  <si>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</si>
  <si>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</si>
  <si>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</si>
  <si>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</si>
  <si>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</si>
  <si>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</si>
  <si>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</si>
  <si>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</si>
  <si>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</si>
  <si>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</si>
  <si>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</si>
  <si>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</si>
  <si>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</si>
  <si>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</si>
  <si>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</si>
  <si>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</si>
  <si>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</si>
  <si>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</si>
  <si>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</si>
  <si>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</si>
  <si>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</si>
  <si>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</si>
  <si>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</si>
  <si>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</si>
  <si>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</si>
  <si>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</si>
  <si>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</si>
  <si>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</si>
  <si>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</si>
  <si>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</si>
  <si>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</si>
  <si>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</si>
  <si>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</si>
  <si>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</si>
  <si>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</si>
  <si>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</si>
  <si>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</si>
  <si>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</si>
  <si>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</si>
  <si>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</si>
  <si>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</si>
  <si>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</si>
  <si>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</si>
  <si>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</si>
  <si>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</si>
  <si>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</si>
  <si>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</si>
  <si>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</si>
  <si>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</si>
  <si>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</si>
  <si>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</si>
  <si>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</si>
  <si>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</si>
  <si>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</si>
  <si>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</si>
  <si>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</si>
  <si>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</si>
  <si>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</si>
  <si>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</si>
  <si>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</si>
  <si>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</si>
  <si>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</si>
  <si>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</si>
  <si>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</si>
  <si>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</si>
  <si>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</si>
  <si>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</si>
  <si>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</si>
  <si>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</si>
  <si>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</si>
  <si>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</si>
  <si>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</si>
  <si>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</si>
  <si>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</si>
  <si>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</si>
  <si>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</si>
  <si>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</si>
  <si>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</si>
  <si>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</si>
  <si>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</si>
  <si>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</si>
  <si>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</si>
  <si>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</si>
  <si>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</si>
  <si>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</si>
  <si>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</si>
  <si>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</si>
  <si>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</si>
  <si>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</si>
  <si>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</si>
  <si>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</si>
  <si>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</si>
  <si>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</si>
  <si>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</si>
  <si>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</si>
  <si>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</si>
  <si>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</si>
  <si>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</si>
  <si>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</si>
  <si>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</si>
  <si>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</si>
  <si>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</si>
  <si>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</si>
  <si>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</si>
  <si>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</si>
  <si>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</si>
  <si>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</si>
  <si>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</si>
  <si>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</si>
  <si>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</si>
  <si>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</si>
  <si>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</si>
  <si>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</si>
  <si>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</si>
  <si>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</si>
  <si>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</si>
  <si>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</si>
  <si>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</si>
  <si>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</si>
  <si>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</si>
  <si>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</si>
  <si>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</si>
  <si>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</si>
  <si>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</si>
  <si>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</si>
  <si>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</si>
  <si>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</si>
  <si>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</si>
  <si>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</si>
  <si>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</si>
  <si>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</si>
  <si>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</si>
  <si>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</si>
  <si>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</si>
  <si>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</si>
  <si>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</si>
  <si>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</si>
  <si>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</si>
  <si>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</si>
  <si>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</si>
  <si>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</si>
  <si>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</si>
  <si>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</si>
  <si>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</si>
  <si>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</si>
  <si>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</si>
  <si>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</si>
  <si>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</si>
  <si>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</si>
  <si>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</si>
  <si>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</si>
  <si>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</si>
  <si>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</si>
  <si>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</si>
  <si>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</si>
  <si>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</si>
  <si>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</si>
  <si>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</si>
  <si>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</si>
  <si>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</si>
  <si>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</si>
  <si>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</si>
  <si>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</si>
  <si>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</si>
  <si>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</si>
  <si>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</si>
  <si>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</si>
  <si>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</si>
  <si>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</si>
  <si>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</si>
  <si>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</si>
  <si>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</si>
  <si>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</si>
  <si>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</si>
  <si>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</si>
  <si>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</si>
  <si>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</si>
  <si>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</si>
  <si>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</si>
  <si>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</si>
  <si>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</si>
  <si>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</si>
  <si>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</si>
  <si>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</si>
  <si>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</si>
  <si>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</si>
  <si>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</si>
  <si>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</si>
  <si>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</si>
  <si>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</si>
  <si>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</si>
  <si>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</si>
  <si>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</si>
  <si>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</si>
  <si>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</si>
  <si>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</si>
  <si>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</si>
  <si>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</si>
  <si>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</si>
  <si>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</si>
  <si>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</si>
  <si>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</si>
  <si>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</si>
  <si>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</si>
  <si>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</si>
  <si>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</si>
  <si>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</si>
  <si>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</si>
  <si>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</si>
  <si>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</si>
  <si>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</si>
  <si>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</si>
  <si>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</si>
  <si>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</si>
  <si>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</si>
  <si>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</si>
  <si>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</si>
  <si>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</si>
  <si>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</si>
  <si>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</si>
  <si>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</si>
  <si>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</si>
  <si>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</si>
  <si>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</si>
  <si>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</si>
  <si>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</si>
  <si>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</si>
  <si>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</si>
  <si>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</si>
  <si>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</si>
  <si>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</si>
  <si>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</si>
  <si>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</si>
  <si>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</si>
  <si>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</si>
  <si>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</si>
  <si>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</si>
  <si>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</si>
  <si>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</si>
  <si>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</si>
  <si>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</si>
  <si>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</si>
  <si>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</si>
  <si>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</si>
  <si>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</si>
  <si>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</si>
  <si>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</si>
  <si>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</si>
  <si>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</si>
  <si>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</si>
  <si>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</si>
  <si>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</si>
  <si>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</si>
  <si>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</si>
  <si>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</si>
  <si>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</si>
  <si>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</si>
  <si>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</si>
  <si>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</si>
  <si>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</si>
  <si>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</si>
  <si>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</si>
  <si>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</si>
  <si>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</si>
  <si>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</si>
  <si>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</si>
  <si>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</si>
  <si>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</si>
  <si>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</si>
  <si>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</si>
  <si>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</si>
  <si>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</si>
  <si>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</si>
  <si>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</si>
  <si>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</si>
  <si>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</si>
  <si>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</si>
  <si>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</si>
  <si>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</si>
  <si>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</si>
  <si>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</si>
  <si>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</si>
  <si>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</si>
  <si>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</si>
  <si>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</si>
  <si>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</si>
  <si>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</si>
  <si>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</si>
  <si>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</si>
  <si>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</si>
  <si>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</si>
  <si>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</si>
  <si>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</si>
  <si>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</si>
  <si>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</si>
  <si>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</si>
  <si>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</si>
  <si>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</si>
  <si>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</si>
  <si>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</si>
  <si>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</si>
  <si>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</si>
  <si>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</si>
  <si>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</si>
  <si>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</si>
  <si>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</si>
  <si>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</si>
  <si>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</si>
  <si>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</si>
  <si>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</si>
  <si>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</si>
  <si>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</si>
  <si>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</si>
  <si>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</si>
  <si>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</si>
  <si>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</si>
  <si>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</si>
  <si>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</si>
  <si>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</si>
  <si>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</si>
  <si>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</si>
  <si>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</si>
  <si>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</si>
  <si>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</si>
  <si>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</si>
  <si>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</si>
  <si>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</si>
  <si>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</si>
  <si>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</si>
  <si>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</si>
  <si>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</si>
  <si>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</si>
  <si>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</si>
  <si>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</si>
  <si>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</si>
  <si>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</si>
  <si>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</si>
  <si>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</si>
  <si>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</si>
  <si>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</si>
  <si>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</si>
  <si>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</si>
  <si>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</si>
  <si>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</si>
  <si>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</si>
  <si>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</si>
  <si>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</si>
  <si>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</si>
  <si>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</si>
  <si>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</si>
  <si>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</si>
  <si>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</si>
  <si>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</si>
  <si>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</si>
  <si>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</si>
  <si>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</si>
  <si>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</si>
  <si>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</si>
  <si>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</si>
  <si>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</si>
  <si>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</si>
  <si>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</si>
  <si>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</si>
  <si>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</si>
  <si>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</si>
  <si>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</si>
  <si>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</si>
  <si>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</si>
  <si>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</si>
  <si>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</si>
  <si>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</si>
  <si>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</si>
  <si>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</si>
  <si>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</si>
  <si>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</si>
  <si>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</si>
  <si>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</si>
  <si>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</si>
  <si>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</si>
  <si>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</si>
  <si>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</si>
  <si>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</si>
  <si>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</si>
  <si>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</si>
  <si>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</si>
  <si>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</si>
  <si>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</si>
  <si>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</si>
  <si>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</si>
  <si>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</si>
  <si>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</si>
  <si>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</si>
  <si>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</si>
  <si>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</si>
  <si>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</si>
  <si>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</si>
  <si>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</si>
  <si>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</si>
  <si>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</si>
  <si>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</si>
  <si>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</si>
  <si>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</si>
  <si>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</si>
  <si>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</si>
  <si>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</si>
  <si>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</si>
  <si>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</si>
  <si>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</si>
  <si>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</si>
  <si>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</si>
  <si>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</si>
  <si>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</si>
  <si>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</si>
  <si>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</si>
  <si>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</si>
  <si>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</si>
  <si>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</si>
  <si>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</si>
  <si>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</si>
  <si>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</si>
  <si>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</si>
  <si>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</si>
  <si>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</si>
  <si>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</si>
  <si>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</si>
  <si>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</si>
  <si>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</si>
  <si>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</si>
  <si>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</si>
  <si>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</si>
  <si>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</si>
  <si>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</si>
  <si>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</si>
  <si>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</si>
  <si>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</si>
  <si>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</si>
  <si>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</si>
  <si>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</si>
  <si>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</si>
  <si>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</si>
  <si>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</si>
  <si>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</si>
  <si>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</si>
  <si>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</si>
  <si>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</si>
  <si>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</si>
  <si>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</si>
  <si>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</si>
  <si>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</si>
  <si>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</si>
  <si>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</si>
  <si>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</si>
  <si>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</si>
  <si>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</si>
  <si>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</si>
  <si>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</si>
  <si>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</si>
  <si>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</si>
  <si>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</si>
  <si>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</si>
  <si>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</si>
  <si>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</si>
  <si>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</si>
  <si>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</si>
  <si>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</si>
  <si>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</si>
  <si>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</si>
  <si>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</si>
  <si>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</si>
  <si>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</si>
  <si>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</si>
  <si>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</si>
  <si>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</si>
  <si>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</si>
  <si>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</si>
  <si>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</si>
  <si>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</si>
  <si>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</si>
  <si>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</si>
  <si>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</si>
  <si>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</si>
  <si>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</si>
  <si>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</si>
  <si>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</si>
  <si>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</si>
  <si>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</si>
  <si>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</si>
  <si>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</si>
  <si>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</si>
  <si>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</si>
  <si>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</si>
  <si>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</si>
  <si>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</si>
  <si>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</si>
  <si>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</si>
  <si>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</si>
  <si>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</si>
  <si>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</si>
  <si>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</si>
  <si>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</si>
  <si>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</si>
  <si>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</si>
  <si>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</si>
  <si>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</si>
  <si>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</si>
  <si>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</si>
  <si>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</si>
  <si>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</si>
  <si>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</si>
  <si>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</si>
  <si>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</si>
  <si>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</si>
  <si>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</si>
  <si>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</si>
  <si>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</si>
  <si>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</si>
  <si>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</si>
  <si>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</si>
  <si>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</si>
  <si>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</si>
  <si>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</si>
  <si>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</si>
  <si>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</si>
  <si>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</si>
  <si>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</si>
  <si>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</si>
  <si>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</si>
  <si>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</si>
  <si>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</si>
  <si>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</si>
  <si>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</si>
  <si>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</si>
  <si>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</si>
  <si>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</si>
  <si>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</si>
  <si>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</si>
  <si>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</si>
  <si>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</si>
  <si>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</si>
  <si>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</si>
  <si>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</si>
  <si>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</si>
  <si>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</si>
  <si>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</si>
  <si>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</si>
  <si>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</si>
  <si>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</si>
  <si>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</si>
  <si>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</si>
  <si>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</si>
  <si>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</si>
  <si>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</si>
  <si>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</si>
  <si>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</si>
  <si>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</si>
  <si>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</si>
  <si>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</si>
  <si>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</si>
  <si>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</si>
  <si>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</si>
  <si>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</si>
  <si>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</si>
  <si>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</si>
  <si>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</si>
  <si>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</si>
  <si>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</si>
  <si>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</si>
  <si>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</si>
  <si>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</si>
  <si>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</si>
  <si>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</si>
  <si>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</si>
  <si>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</si>
  <si>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</si>
  <si>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</si>
  <si>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</si>
  <si>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</si>
  <si>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</si>
  <si>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</si>
  <si>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</si>
  <si>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</si>
  <si>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</si>
  <si>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</si>
  <si>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</si>
  <si>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</si>
  <si>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</si>
  <si>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</si>
  <si>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</si>
  <si>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</si>
  <si>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</si>
  <si>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</si>
  <si>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</si>
  <si>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</si>
  <si>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</si>
  <si>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</si>
  <si>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</si>
  <si>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</si>
  <si>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</si>
  <si>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</si>
  <si>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</si>
  <si>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</si>
  <si>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</si>
  <si>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</si>
  <si>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</si>
  <si>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</si>
  <si>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</si>
  <si>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</si>
  <si>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</si>
  <si>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</si>
  <si>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</si>
  <si>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</si>
  <si>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</si>
  <si>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</si>
  <si>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</si>
  <si>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</si>
  <si>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</si>
  <si>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</si>
  <si>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</si>
  <si>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</si>
  <si>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</si>
  <si>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</si>
  <si>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</si>
  <si>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</si>
  <si>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</si>
  <si>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</si>
  <si>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</si>
  <si>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</si>
  <si>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</si>
  <si>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</si>
  <si>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</si>
  <si>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</si>
  <si>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</si>
  <si>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</si>
  <si>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</si>
  <si>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</si>
  <si>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</si>
  <si>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</si>
  <si>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</si>
  <si>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</si>
  <si>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</si>
  <si>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</si>
  <si>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</si>
  <si>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</si>
  <si>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</si>
  <si>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</si>
  <si>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</si>
  <si>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</si>
  <si>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</si>
  <si>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</si>
  <si>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</si>
  <si>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</si>
  <si>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</si>
  <si>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</si>
  <si>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</si>
  <si>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</si>
  <si>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</si>
  <si>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</si>
  <si>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</si>
  <si>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</si>
  <si>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</si>
  <si>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</si>
  <si>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</si>
  <si>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</si>
  <si>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</si>
  <si>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</si>
  <si>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</si>
  <si>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</si>
  <si>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</si>
  <si>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</si>
  <si>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</si>
  <si>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</si>
  <si>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</si>
  <si>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</si>
  <si>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</si>
  <si>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</si>
  <si>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</si>
  <si>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</si>
  <si>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</si>
  <si>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</si>
  <si>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</si>
  <si>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</si>
  <si>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</si>
  <si>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</si>
  <si>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</si>
  <si>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</si>
  <si>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</si>
  <si>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</si>
  <si>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</si>
  <si>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</si>
  <si>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</si>
  <si>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</si>
  <si>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</si>
  <si>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</si>
  <si>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</si>
  <si>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</si>
  <si>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</si>
  <si>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</si>
  <si>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</si>
  <si>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</si>
  <si>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</si>
  <si>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</si>
  <si>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</si>
  <si>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</si>
  <si>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</si>
  <si>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</si>
  <si>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</si>
  <si>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</si>
  <si>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</si>
  <si>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</si>
  <si>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</si>
  <si>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</si>
  <si>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</si>
  <si>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</si>
  <si>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</si>
  <si>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</si>
  <si>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</si>
  <si>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</si>
  <si>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</si>
  <si>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</si>
  <si>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</si>
  <si>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</si>
  <si>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</si>
  <si>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</si>
  <si>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</si>
  <si>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</si>
  <si>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</si>
  <si>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</si>
  <si>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</si>
  <si>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</si>
  <si>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</si>
  <si>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</si>
  <si>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</si>
  <si>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</si>
  <si>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</si>
  <si>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</si>
  <si>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</si>
  <si>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</si>
  <si>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</si>
  <si>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</si>
  <si>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</si>
  <si>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</si>
  <si>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</si>
  <si>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</si>
  <si>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</si>
  <si>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</si>
  <si>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</si>
  <si>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</si>
  <si>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</si>
  <si>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</si>
  <si>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</si>
  <si>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</si>
  <si>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</si>
  <si>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</si>
  <si>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</si>
  <si>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</si>
  <si>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</si>
  <si>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</si>
  <si>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</si>
  <si>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</si>
  <si>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</si>
  <si>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</si>
  <si>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</si>
  <si>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</si>
  <si>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</si>
  <si>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</si>
  <si>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</si>
  <si>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</si>
  <si>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</si>
  <si>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</si>
  <si>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</si>
  <si>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</si>
  <si>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</si>
  <si>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</si>
  <si>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</si>
  <si>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</si>
  <si>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</si>
  <si>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</si>
  <si>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</si>
  <si>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</si>
  <si>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</si>
  <si>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</si>
  <si>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</si>
  <si>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</si>
  <si>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</si>
  <si>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</si>
  <si>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</si>
  <si>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</si>
  <si>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</si>
  <si>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</si>
  <si>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</si>
  <si>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</si>
  <si>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</si>
  <si>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</si>
  <si>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</si>
  <si>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</si>
  <si>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</si>
  <si>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</si>
  <si>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</si>
  <si>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</si>
  <si>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</si>
  <si>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</si>
  <si>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</si>
  <si>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</si>
  <si>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</si>
  <si>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</si>
  <si>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</si>
  <si>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</si>
  <si>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</si>
  <si>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</si>
  <si>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</si>
  <si>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</si>
  <si>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</si>
  <si>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</si>
  <si>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</si>
  <si>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</si>
  <si>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</si>
  <si>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</si>
  <si>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</si>
  <si>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</si>
  <si>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</si>
  <si>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</si>
  <si>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</si>
  <si>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</si>
  <si>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</si>
  <si>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</si>
  <si>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</si>
  <si>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</si>
  <si>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</si>
  <si>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</si>
  <si>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</si>
  <si>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</si>
  <si>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</si>
  <si>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</si>
  <si>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</si>
  <si>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</si>
  <si>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</si>
  <si>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</si>
  <si>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</si>
  <si>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</si>
  <si>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</si>
  <si>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</si>
  <si>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</si>
  <si>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</si>
  <si>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</si>
  <si>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</si>
  <si>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</si>
  <si>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</si>
  <si>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</si>
  <si>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</si>
  <si>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</si>
  <si>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</si>
  <si>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</si>
  <si>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</si>
  <si>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</si>
  <si>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</si>
  <si>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</si>
  <si>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</si>
  <si>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</si>
  <si>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</si>
  <si>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</si>
  <si>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</si>
  <si>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</si>
  <si>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</si>
  <si>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</si>
  <si>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</si>
  <si>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</si>
  <si>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</si>
  <si>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</si>
  <si>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</si>
  <si>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</si>
  <si>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</si>
  <si>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</si>
  <si>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</si>
  <si>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</si>
  <si>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</si>
  <si>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</si>
  <si>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</si>
  <si>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</si>
  <si>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</si>
  <si>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</si>
  <si>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</si>
  <si>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</si>
  <si>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</si>
  <si>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</si>
  <si>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</si>
  <si>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</si>
  <si>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</si>
  <si>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</si>
  <si>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</si>
  <si>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</si>
  <si>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</si>
  <si>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</si>
  <si>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</si>
  <si>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</si>
  <si>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</si>
  <si>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</si>
  <si>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</si>
  <si>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</si>
  <si>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</si>
  <si>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</si>
  <si>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</si>
  <si>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</si>
  <si>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</si>
  <si>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</si>
  <si>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</si>
  <si>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</si>
  <si>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</si>
  <si>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</si>
  <si>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</si>
  <si>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</si>
  <si>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</si>
  <si>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</si>
  <si>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</si>
  <si>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</si>
  <si>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</si>
  <si>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</si>
  <si>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</si>
  <si>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</si>
  <si>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</si>
  <si>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</si>
  <si>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</si>
  <si>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</si>
  <si>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</si>
  <si>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</si>
  <si>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</si>
  <si>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</si>
  <si>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</si>
  <si>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</si>
  <si>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</si>
  <si>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</si>
  <si>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</si>
  <si>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</si>
  <si>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</si>
  <si>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</si>
  <si>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</si>
  <si>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</si>
  <si>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</si>
  <si>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</si>
  <si>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</si>
  <si>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</si>
  <si>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</si>
  <si>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</si>
  <si>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</si>
  <si>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</si>
  <si>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</si>
  <si>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</si>
  <si>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</si>
  <si>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</si>
  <si>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</si>
  <si>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</si>
  <si>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</si>
  <si>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</si>
  <si>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</si>
  <si>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</si>
  <si>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</si>
  <si>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</si>
  <si>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</si>
  <si>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</si>
  <si>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</si>
  <si>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</si>
  <si>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</si>
  <si>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</si>
  <si>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</si>
  <si>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</si>
  <si>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</si>
  <si>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</si>
  <si>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</si>
  <si>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</si>
  <si>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</si>
  <si>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</si>
  <si>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</si>
  <si>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</si>
  <si>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</si>
  <si>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</si>
  <si>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</si>
  <si>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</si>
  <si>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</si>
  <si>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</si>
  <si>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</si>
  <si>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</si>
  <si>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</si>
  <si>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</si>
  <si>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</si>
  <si>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</si>
  <si>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</si>
  <si>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</si>
  <si>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</si>
  <si>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</si>
  <si>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</si>
  <si>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</si>
  <si>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</si>
  <si>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</si>
  <si>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</si>
  <si>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</si>
  <si>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</si>
  <si>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</si>
  <si>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</si>
  <si>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</si>
  <si>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</si>
  <si>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</si>
  <si>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</si>
  <si>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</si>
  <si>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</si>
  <si>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</si>
  <si>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</si>
  <si>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</si>
  <si>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</si>
  <si>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</si>
  <si>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</si>
  <si>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</si>
  <si>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</si>
  <si>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</si>
  <si>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</si>
  <si>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</si>
  <si>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</si>
  <si>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</si>
  <si>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</si>
  <si>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</si>
  <si>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</si>
  <si>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</si>
  <si>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</si>
  <si>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</si>
  <si>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</si>
  <si>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</si>
  <si>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</si>
  <si>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</si>
  <si>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</si>
  <si>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</si>
  <si>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</si>
  <si>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</si>
  <si>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</si>
  <si>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</si>
  <si>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</si>
  <si>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</si>
  <si>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</si>
  <si>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</si>
  <si>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</si>
  <si>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</si>
  <si>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</si>
  <si>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</si>
  <si>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</si>
  <si>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</si>
  <si>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</si>
  <si>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</si>
  <si>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</si>
  <si>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</si>
  <si>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</si>
  <si>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</si>
  <si>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</si>
  <si>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</si>
  <si>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</si>
  <si>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</si>
  <si>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</si>
  <si>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</si>
  <si>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</si>
  <si>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</si>
  <si>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</si>
  <si>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</si>
  <si>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</si>
  <si>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</si>
  <si>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</si>
  <si>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</si>
  <si>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</si>
  <si>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</si>
  <si>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</si>
  <si>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</si>
  <si>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</si>
  <si>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</si>
  <si>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</si>
  <si>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</si>
  <si>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</si>
  <si>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</si>
  <si>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</si>
  <si>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</si>
  <si>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</si>
  <si>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</si>
  <si>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</si>
  <si>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</si>
  <si>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</si>
  <si>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</si>
  <si>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</si>
  <si>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</si>
  <si>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</si>
  <si>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</si>
  <si>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</si>
  <si>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</si>
  <si>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</si>
  <si>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</si>
  <si>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</si>
  <si>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</si>
  <si>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</si>
  <si>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</si>
  <si>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</si>
  <si>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</si>
  <si>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</si>
  <si>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</si>
  <si>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</si>
  <si>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</si>
  <si>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</si>
  <si>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</si>
  <si>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</si>
  <si>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</si>
  <si>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</si>
  <si>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</si>
  <si>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</si>
  <si>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</si>
  <si>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</si>
  <si>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</si>
  <si>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</si>
  <si>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</si>
  <si>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</si>
  <si>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</si>
  <si>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</si>
  <si>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</si>
  <si>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</si>
  <si>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</si>
  <si>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</si>
  <si>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</si>
  <si>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</si>
  <si>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</si>
  <si>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</si>
  <si>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</si>
  <si>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</si>
  <si>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</si>
  <si>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</si>
  <si>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</si>
  <si>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</si>
  <si>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</si>
  <si>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</si>
  <si>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</si>
  <si>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</si>
  <si>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</si>
  <si>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</si>
  <si>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</si>
  <si>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</si>
  <si>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</si>
  <si>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</si>
  <si>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</si>
  <si>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</si>
  <si>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</si>
  <si>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</si>
  <si>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</si>
  <si>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</si>
  <si>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</si>
  <si>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</si>
  <si>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</si>
  <si>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</si>
  <si>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</si>
  <si>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</si>
  <si>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</si>
  <si>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</si>
  <si>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</si>
  <si>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</si>
  <si>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</si>
  <si>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</si>
  <si>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</si>
  <si>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</si>
  <si>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</si>
  <si>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</si>
  <si>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</si>
  <si>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</si>
  <si>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</si>
  <si>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</si>
  <si>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</si>
  <si>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</si>
  <si>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</si>
  <si>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</si>
  <si>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</si>
  <si>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</si>
  <si>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</si>
  <si>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</si>
  <si>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</si>
  <si>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</si>
  <si>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</si>
  <si>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</si>
  <si>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</si>
  <si>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</si>
  <si>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</si>
  <si>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</si>
  <si>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</si>
  <si>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</si>
  <si>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</si>
  <si>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</si>
  <si>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</si>
  <si>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</si>
  <si>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</si>
  <si>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</si>
  <si>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</si>
  <si>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</si>
  <si>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</si>
  <si>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</si>
  <si>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</si>
  <si>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</si>
  <si>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</si>
  <si>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</si>
  <si>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</si>
  <si>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</si>
  <si>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</si>
  <si>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</si>
  <si>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</si>
  <si>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</si>
  <si>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</si>
  <si>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</si>
  <si>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</si>
  <si>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</si>
  <si>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</si>
  <si>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</si>
  <si>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</si>
  <si>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</si>
  <si>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</si>
  <si>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</si>
  <si>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</si>
  <si>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</si>
  <si>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</si>
  <si>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</si>
  <si>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</si>
  <si>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</si>
  <si>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</si>
  <si>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</si>
  <si>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</si>
  <si>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</si>
  <si>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</si>
  <si>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</si>
  <si>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</si>
  <si>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</si>
  <si>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</si>
  <si>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</si>
  <si>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</si>
  <si>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</si>
  <si>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</si>
  <si>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</si>
  <si>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</si>
  <si>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</si>
  <si>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</si>
  <si>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</si>
  <si>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</si>
  <si>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</si>
  <si>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</si>
  <si>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</si>
  <si>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</si>
  <si>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</si>
  <si>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</si>
  <si>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</si>
  <si>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</si>
  <si>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</si>
  <si>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</si>
  <si>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</si>
  <si>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</si>
  <si>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</si>
  <si>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</si>
  <si>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</si>
  <si>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</si>
  <si>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</si>
  <si>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</si>
  <si>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</si>
  <si>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</si>
  <si>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</si>
  <si>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</si>
  <si>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</si>
  <si>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</si>
  <si>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</si>
  <si>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</si>
  <si>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</si>
  <si>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</si>
  <si>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</si>
  <si>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</si>
  <si>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</si>
  <si>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</si>
  <si>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</si>
  <si>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</si>
  <si>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</si>
  <si>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</si>
  <si>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</si>
  <si>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</si>
  <si>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</si>
  <si>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</si>
  <si>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</si>
  <si>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</si>
  <si>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</si>
  <si>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</si>
  <si>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</si>
  <si>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</si>
  <si>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</si>
  <si>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</si>
  <si>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</si>
  <si>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</si>
  <si>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</si>
  <si>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</si>
  <si>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</si>
  <si>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</si>
  <si>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</si>
  <si>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</si>
  <si>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</si>
  <si>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</si>
  <si>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</si>
  <si>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</si>
  <si>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</si>
  <si>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</si>
  <si>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</si>
  <si>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</si>
  <si>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</si>
  <si>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</si>
  <si>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</si>
  <si>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</si>
  <si>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</si>
  <si>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</si>
  <si>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</si>
  <si>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</si>
  <si>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</si>
  <si>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</si>
  <si>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</si>
  <si>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</si>
  <si>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</si>
  <si>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</si>
  <si>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</si>
  <si>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</si>
  <si>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</si>
  <si>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</si>
  <si>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</si>
  <si>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</si>
  <si>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</si>
  <si>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</si>
  <si>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</si>
  <si>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</si>
  <si>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</si>
  <si>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</si>
  <si>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</si>
  <si>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</si>
  <si>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</si>
  <si>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</si>
  <si>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</si>
  <si>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</si>
  <si>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</si>
  <si>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</si>
  <si>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</si>
  <si>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</si>
  <si>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</si>
  <si>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</si>
  <si>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</si>
  <si>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</si>
  <si>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</si>
  <si>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</si>
  <si>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</si>
  <si>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</si>
  <si>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</si>
  <si>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</si>
  <si>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</si>
  <si>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</si>
  <si>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</si>
  <si>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</si>
  <si>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</si>
  <si>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</si>
  <si>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</si>
  <si>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</si>
  <si>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</si>
  <si>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</si>
  <si>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</si>
  <si>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</si>
  <si>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</si>
  <si>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</si>
  <si>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</si>
  <si>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</si>
  <si>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</si>
  <si>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</si>
  <si>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</si>
  <si>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</si>
  <si>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</si>
  <si>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</si>
  <si>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</si>
  <si>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</si>
  <si>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</si>
  <si>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</si>
  <si>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</si>
  <si>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</si>
  <si>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</si>
  <si>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</si>
  <si>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</si>
  <si>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</si>
  <si>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</si>
  <si>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</si>
  <si>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</si>
  <si>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</si>
  <si>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</si>
  <si>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</si>
  <si>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</si>
  <si>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</si>
  <si>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</si>
  <si>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</si>
  <si>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</si>
  <si>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</si>
  <si>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</si>
  <si>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</si>
  <si>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</si>
  <si>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</si>
  <si>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</si>
  <si>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</si>
  <si>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</si>
  <si>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</si>
  <si>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</si>
  <si>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</si>
  <si>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</si>
  <si>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</si>
  <si>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</si>
  <si>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</si>
  <si>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</si>
  <si>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</si>
  <si>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</si>
  <si>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</si>
  <si>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</si>
  <si>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</si>
  <si>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</si>
  <si>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</si>
  <si>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</si>
  <si>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</si>
  <si>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</si>
  <si>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</si>
  <si>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</si>
  <si>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</si>
  <si>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</si>
  <si>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</si>
  <si>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</si>
  <si>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</si>
  <si>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</si>
  <si>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</si>
  <si>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</si>
  <si>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</si>
  <si>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</si>
  <si>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</si>
  <si>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</si>
  <si>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</si>
  <si>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</si>
  <si>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</si>
  <si>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</si>
  <si>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</si>
  <si>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</si>
  <si>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</si>
  <si>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</si>
  <si>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</si>
  <si>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</si>
  <si>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</si>
  <si>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</si>
  <si>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</si>
  <si>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</si>
  <si>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</si>
  <si>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</si>
  <si>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</si>
  <si>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</si>
  <si>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</si>
  <si>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</si>
  <si>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</si>
  <si>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</si>
  <si>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</si>
  <si>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</si>
  <si>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</si>
  <si>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</si>
  <si>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</si>
  <si>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</si>
  <si>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</si>
  <si>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</si>
  <si>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</si>
  <si>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</si>
  <si>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</si>
  <si>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</si>
  <si>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</si>
  <si>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</si>
  <si>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</si>
  <si>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</si>
  <si>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</si>
  <si>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</si>
  <si>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</si>
  <si>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</si>
  <si>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</si>
  <si>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</si>
  <si>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</si>
  <si>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</si>
  <si>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</si>
  <si>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</si>
  <si>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</si>
  <si>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</si>
  <si>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</si>
  <si>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</si>
  <si>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</si>
  <si>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</si>
  <si>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</si>
  <si>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</si>
  <si>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</si>
  <si>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</si>
  <si>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</si>
  <si>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</si>
  <si>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</si>
  <si>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</si>
  <si>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</si>
  <si>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</si>
  <si>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</si>
  <si>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</si>
  <si>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</si>
  <si>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</si>
  <si>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</si>
  <si>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</si>
  <si>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</si>
  <si>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</si>
  <si>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</si>
  <si>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</si>
  <si>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</si>
  <si>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</si>
  <si>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</si>
  <si>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</si>
  <si>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</si>
  <si>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</si>
  <si>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</si>
  <si>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</si>
  <si>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</si>
  <si>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</si>
  <si>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</si>
  <si>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</si>
  <si>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</si>
  <si>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</si>
  <si>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</si>
  <si>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</si>
  <si>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</si>
  <si>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</si>
  <si>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</si>
  <si>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</si>
  <si>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</si>
  <si>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</si>
  <si>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</si>
  <si>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</si>
  <si>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</si>
  <si>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</si>
  <si>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</si>
  <si>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</si>
  <si>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</si>
  <si>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</si>
  <si>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</si>
  <si>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</si>
  <si>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</si>
  <si>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</si>
  <si>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</si>
  <si>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</si>
  <si>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</si>
  <si>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</si>
  <si>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</si>
  <si>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</si>
  <si>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</si>
  <si>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</si>
  <si>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</si>
  <si>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</si>
  <si>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</si>
  <si>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</si>
  <si>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</si>
  <si>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</si>
  <si>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</si>
  <si>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</si>
  <si>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</si>
  <si>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</si>
  <si>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</si>
  <si>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</si>
  <si>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</si>
  <si>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</si>
  <si>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</si>
  <si>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</si>
  <si>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</si>
  <si>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</si>
  <si>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</si>
  <si>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</si>
  <si>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</si>
  <si>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</si>
  <si>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</si>
  <si>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</si>
  <si>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</si>
  <si>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</si>
  <si>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</si>
  <si>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</si>
  <si>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</si>
  <si>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</si>
  <si>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</si>
  <si>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</si>
  <si>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</si>
  <si>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</si>
  <si>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</si>
  <si>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</si>
  <si>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</si>
  <si>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</si>
  <si>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</si>
  <si>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</si>
  <si>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</si>
  <si>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</si>
  <si>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</si>
  <si>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</si>
  <si>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</si>
  <si>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</si>
  <si>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</si>
  <si>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</si>
  <si>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</si>
  <si>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</si>
  <si>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</si>
  <si>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</si>
  <si>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</si>
  <si>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</si>
  <si>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</si>
  <si>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</si>
  <si>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</si>
  <si>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</si>
  <si>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</si>
  <si>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</si>
  <si>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</si>
  <si>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</si>
  <si>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</si>
  <si>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</si>
  <si>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</si>
  <si>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</si>
  <si>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</si>
  <si>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</si>
  <si>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</si>
  <si>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</si>
  <si>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</si>
  <si>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</si>
  <si>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</si>
  <si>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</si>
  <si>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</si>
  <si>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</si>
  <si>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</si>
  <si>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</si>
  <si>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</si>
  <si>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</si>
  <si>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</si>
  <si>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</si>
  <si>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</si>
  <si>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</si>
  <si>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</si>
  <si>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</si>
  <si>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</si>
  <si>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</si>
  <si>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</si>
  <si>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</si>
  <si>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</si>
  <si>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</si>
  <si>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</si>
  <si>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</si>
  <si>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</si>
  <si>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</si>
  <si>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</si>
  <si>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</si>
  <si>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</si>
  <si>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</si>
  <si>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</si>
  <si>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</si>
  <si>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</si>
  <si>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</si>
  <si>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</si>
  <si>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</si>
  <si>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</si>
  <si>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</si>
  <si>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</si>
  <si>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</si>
  <si>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</si>
  <si>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</si>
  <si>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</si>
  <si>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</si>
  <si>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</si>
  <si>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</si>
  <si>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</si>
  <si>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</si>
  <si>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</si>
  <si>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</si>
  <si>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</si>
  <si>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</si>
  <si>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</si>
  <si>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</si>
  <si>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</si>
  <si>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</si>
  <si>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</si>
  <si>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</si>
  <si>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</si>
  <si>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</si>
  <si>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</si>
  <si>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</si>
  <si>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</si>
  <si>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</si>
  <si>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</si>
  <si>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</si>
  <si>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</si>
  <si>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</si>
  <si>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</si>
  <si>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</si>
  <si>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</si>
  <si>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</si>
  <si>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</si>
  <si>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</si>
  <si>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</si>
  <si>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</si>
  <si>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</si>
  <si>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</si>
  <si>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</si>
  <si>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</si>
  <si>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</si>
  <si>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</si>
  <si>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</si>
  <si>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</si>
  <si>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</si>
  <si>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</si>
  <si>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</si>
  <si>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</si>
  <si>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</si>
  <si>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</si>
  <si>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</si>
  <si>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</si>
  <si>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</si>
  <si>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</si>
  <si>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</si>
  <si>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</si>
  <si>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</si>
  <si>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</si>
  <si>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</si>
  <si>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</si>
  <si>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</si>
  <si>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</si>
  <si>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</si>
  <si>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</si>
  <si>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</si>
  <si>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</si>
  <si>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</si>
  <si>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</si>
  <si>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</si>
  <si>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</si>
  <si>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</si>
  <si>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</si>
  <si>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</si>
  <si>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</si>
  <si>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</si>
  <si>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</si>
  <si>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</si>
  <si>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</si>
  <si>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</si>
  <si>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</si>
  <si>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</si>
  <si>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</si>
  <si>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</si>
  <si>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</si>
  <si>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</si>
  <si>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</si>
  <si>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</si>
  <si>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</si>
  <si>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</si>
  <si>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</si>
  <si>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</si>
  <si>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</si>
  <si>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</si>
  <si>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</si>
  <si>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</si>
  <si>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</si>
  <si>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</si>
  <si>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</si>
  <si>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</si>
  <si>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</si>
  <si>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</si>
  <si>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</si>
  <si>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</si>
  <si>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</si>
  <si>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</si>
  <si>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</si>
  <si>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</si>
  <si>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</si>
  <si>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</si>
  <si>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</si>
  <si>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</si>
  <si>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</si>
  <si>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</si>
  <si>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</si>
  <si>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</si>
  <si>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</si>
  <si>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</si>
  <si>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</si>
  <si>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</si>
  <si>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</si>
  <si>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</si>
  <si>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</si>
  <si>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</si>
  <si>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</si>
  <si>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</si>
  <si>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</si>
  <si>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</si>
  <si>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</si>
  <si>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</si>
  <si>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</si>
  <si>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</si>
  <si>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</si>
  <si>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</si>
  <si>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</si>
  <si>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</si>
  <si>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</si>
  <si>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</si>
  <si>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</si>
  <si>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</si>
  <si>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</si>
  <si>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</si>
  <si>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</si>
  <si>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</si>
  <si>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</si>
  <si>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</si>
  <si>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</si>
  <si>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</si>
  <si>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</si>
  <si>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</si>
  <si>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</si>
  <si>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</si>
  <si>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</si>
  <si>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</si>
  <si>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</si>
  <si>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</si>
  <si>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</si>
  <si>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</si>
  <si>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</si>
  <si>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</si>
  <si>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</si>
  <si>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</si>
  <si>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</si>
  <si>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</si>
  <si>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</si>
  <si>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</si>
  <si>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</si>
  <si>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</si>
  <si>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</si>
  <si>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</si>
  <si>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</si>
  <si>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</si>
  <si>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</si>
  <si>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</si>
  <si>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</si>
  <si>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</si>
  <si>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</si>
  <si>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</si>
  <si>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</si>
  <si>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</si>
  <si>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</si>
  <si>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</si>
  <si>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</si>
  <si>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</si>
  <si>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</si>
  <si>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</si>
  <si>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</si>
  <si>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</si>
  <si>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</si>
  <si>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</si>
  <si>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</si>
  <si>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</si>
  <si>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</si>
  <si>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</si>
  <si>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</si>
  <si>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</si>
  <si>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</si>
  <si>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</si>
  <si>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</si>
  <si>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</si>
  <si>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</si>
  <si>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</si>
  <si>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</si>
  <si>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</si>
  <si>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</si>
  <si>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</si>
  <si>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</si>
  <si>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</si>
  <si>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</si>
  <si>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</si>
  <si>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</si>
  <si>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</si>
  <si>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</si>
  <si>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</si>
  <si>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</si>
  <si>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</si>
  <si>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</si>
  <si>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</si>
  <si>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</si>
  <si>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</si>
  <si>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</si>
  <si>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</si>
  <si>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</si>
  <si>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</si>
  <si>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</si>
  <si>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</si>
  <si>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</si>
  <si>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</si>
  <si>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</si>
  <si>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</si>
  <si>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</si>
  <si>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</si>
  <si>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</si>
  <si>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</si>
  <si>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</si>
  <si>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</si>
  <si>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</si>
  <si>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</si>
  <si>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</si>
  <si>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</si>
  <si>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</si>
  <si>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</si>
  <si>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</si>
  <si>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</si>
  <si>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</si>
  <si>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</si>
  <si>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</si>
  <si>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</si>
  <si>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</si>
  <si>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</si>
  <si>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</si>
  <si>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</si>
  <si>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</si>
  <si>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</si>
  <si>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</si>
  <si>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</si>
  <si>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</si>
  <si>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</si>
  <si>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</si>
  <si>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</si>
  <si>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</si>
  <si>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</si>
  <si>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</si>
  <si>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</si>
  <si>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</si>
  <si>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</si>
  <si>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</si>
  <si>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</si>
  <si>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</si>
  <si>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</si>
  <si>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</si>
  <si>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</si>
  <si>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</si>
  <si>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</si>
  <si>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</si>
  <si>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</si>
  <si>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</si>
  <si>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</si>
  <si>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</si>
  <si>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</si>
  <si>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</si>
  <si>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</si>
  <si>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</si>
  <si>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</si>
  <si>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</si>
  <si>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</si>
  <si>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</si>
  <si>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</si>
  <si>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</si>
  <si>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</si>
  <si>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</si>
  <si>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</si>
  <si>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</si>
  <si>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</si>
  <si>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</si>
  <si>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</si>
  <si>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</si>
  <si>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</si>
  <si>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</si>
  <si>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</si>
  <si>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</si>
  <si>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</si>
  <si>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</si>
  <si>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</si>
  <si>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</si>
  <si>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</si>
  <si>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</si>
  <si>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</si>
  <si>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</si>
  <si>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</si>
  <si>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</si>
  <si>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</si>
  <si>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</si>
  <si>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</si>
  <si>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</si>
  <si>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</si>
  <si>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</si>
  <si>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</si>
  <si>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</si>
  <si>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</si>
  <si>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</si>
  <si>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</si>
  <si>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</si>
  <si>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</si>
  <si>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</si>
  <si>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</si>
  <si>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</si>
  <si>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</si>
  <si>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</si>
  <si>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</si>
  <si>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</si>
  <si>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</si>
  <si>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</si>
  <si>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</si>
  <si>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</si>
  <si>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</si>
  <si>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</si>
  <si>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</si>
  <si>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</si>
  <si>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</si>
  <si>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</si>
  <si>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</si>
  <si>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</si>
  <si>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</si>
  <si>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</si>
  <si>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</si>
  <si>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</si>
  <si>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</si>
  <si>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</si>
  <si>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</si>
  <si>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</si>
  <si>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</si>
  <si>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</si>
  <si>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</si>
  <si>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</si>
  <si>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</si>
  <si>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</si>
  <si>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</si>
  <si>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</si>
  <si>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</si>
  <si>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</si>
  <si>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</si>
  <si>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</si>
  <si>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</si>
  <si>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</si>
  <si>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</si>
  <si>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</si>
  <si>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</si>
  <si>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</si>
  <si>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</si>
  <si>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</si>
  <si>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</si>
  <si>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</si>
  <si>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</si>
  <si>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</si>
  <si>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</si>
  <si>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</si>
  <si>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</si>
  <si>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</si>
  <si>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</si>
  <si>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</si>
  <si>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</si>
  <si>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</si>
  <si>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</si>
  <si>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</si>
  <si>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</si>
  <si>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</si>
  <si>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</si>
  <si>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</si>
  <si>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</si>
  <si>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</si>
  <si>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</si>
  <si>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</si>
  <si>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</si>
  <si>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</si>
  <si>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</si>
  <si>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</si>
  <si>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</si>
  <si>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</si>
  <si>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</si>
  <si>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</si>
  <si>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</si>
  <si>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</si>
  <si>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</si>
  <si>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</si>
  <si>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</si>
  <si>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</si>
  <si>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</si>
  <si>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</si>
  <si>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</si>
  <si>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</si>
  <si>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</si>
  <si>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</si>
  <si>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</si>
  <si>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</si>
  <si>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</si>
  <si>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</si>
  <si>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</si>
  <si>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</si>
  <si>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</si>
  <si>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</si>
  <si>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</si>
  <si>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</si>
  <si>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</si>
  <si>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</si>
  <si>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</si>
  <si>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</si>
  <si>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</si>
  <si>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</si>
  <si>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</si>
  <si>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</si>
  <si>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</si>
  <si>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</si>
  <si>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</si>
  <si>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</si>
  <si>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</si>
  <si>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</si>
  <si>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</si>
  <si>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</si>
  <si>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</si>
  <si>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</si>
  <si>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</si>
  <si>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</si>
  <si>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</si>
  <si>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</si>
  <si>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</si>
  <si>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</si>
  <si>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</si>
  <si>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</si>
  <si>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</si>
  <si>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</si>
  <si>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</si>
  <si>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</si>
  <si>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</si>
  <si>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</si>
  <si>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</si>
  <si>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</si>
  <si>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</si>
  <si>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</si>
  <si>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</si>
  <si>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</si>
  <si>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</si>
  <si>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</si>
  <si>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</si>
  <si>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</si>
  <si>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</si>
  <si>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</si>
  <si>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</si>
  <si>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</si>
  <si>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</si>
  <si>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</si>
  <si>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</si>
  <si>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</si>
  <si>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</si>
  <si>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</si>
  <si>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</si>
  <si>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</si>
  <si>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</si>
  <si>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</si>
  <si>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</si>
  <si>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</si>
  <si>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</si>
  <si>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</si>
  <si>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</si>
  <si>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</si>
  <si>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</si>
  <si>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</si>
  <si>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</si>
  <si>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</si>
  <si>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</si>
  <si>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</si>
  <si>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</si>
  <si>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</si>
  <si>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</si>
  <si>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</si>
  <si>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</si>
  <si>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</si>
  <si>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</si>
  <si>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</si>
  <si>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</si>
  <si>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</si>
  <si>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</si>
  <si>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</si>
  <si>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</si>
  <si>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</si>
  <si>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</si>
  <si>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</si>
  <si>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</si>
  <si>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</si>
  <si>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</si>
  <si>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</si>
  <si>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</si>
  <si>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</si>
  <si>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</si>
  <si>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</si>
  <si>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</si>
  <si>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</si>
  <si>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</si>
  <si>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</si>
  <si>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</si>
  <si>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</si>
  <si>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</si>
  <si>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</si>
  <si>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</si>
  <si>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</si>
  <si>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</si>
  <si>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</si>
  <si>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</si>
  <si>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</si>
  <si>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</si>
  <si>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</si>
  <si>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</si>
  <si>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</si>
  <si>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</si>
  <si>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</si>
  <si>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</si>
  <si>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</si>
  <si>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</si>
  <si>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</si>
  <si>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</si>
  <si>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</si>
  <si>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</si>
  <si>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</si>
  <si>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</si>
  <si>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</si>
  <si>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</si>
  <si>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</si>
  <si>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</si>
  <si>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</si>
  <si>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</si>
  <si>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</si>
  <si>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</si>
  <si>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</si>
  <si>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</si>
  <si>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</si>
  <si>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</si>
  <si>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</si>
  <si>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</si>
  <si>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</si>
  <si>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</si>
  <si>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</si>
  <si>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</si>
  <si>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</si>
  <si>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</si>
  <si>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</si>
  <si>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</si>
  <si>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</si>
  <si>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</si>
  <si>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</si>
  <si>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</si>
  <si>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</si>
  <si>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</si>
  <si>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</si>
  <si>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</si>
  <si>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</si>
  <si>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</si>
  <si>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</si>
  <si>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</si>
  <si>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</si>
  <si>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</si>
  <si>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</si>
  <si>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</si>
  <si>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</si>
  <si>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</si>
  <si>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</si>
  <si>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</si>
  <si>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</si>
  <si>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</si>
  <si>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</si>
  <si>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</si>
  <si>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</si>
  <si>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</si>
  <si>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</si>
  <si>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</si>
  <si>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</si>
  <si>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</si>
  <si>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</si>
  <si>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</si>
  <si>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</si>
  <si>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</si>
  <si>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</si>
  <si>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</si>
  <si>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</si>
  <si>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</si>
  <si>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</si>
  <si>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</si>
  <si>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</si>
  <si>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</si>
  <si>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</si>
  <si>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</si>
  <si>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</si>
  <si>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</si>
  <si>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</si>
  <si>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</si>
  <si>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</si>
  <si>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</si>
  <si>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</si>
  <si>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</si>
  <si>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</si>
  <si>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</si>
  <si>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</si>
  <si>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</si>
  <si>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</si>
  <si>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</si>
  <si>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</si>
  <si>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</si>
  <si>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</si>
  <si>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</si>
  <si>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</si>
  <si>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</si>
  <si>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</si>
  <si>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</si>
  <si>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</si>
  <si>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</si>
  <si>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</si>
  <si>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</si>
  <si>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</si>
  <si>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</si>
  <si>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</si>
  <si>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</si>
  <si>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</si>
  <si>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</si>
  <si>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</si>
  <si>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</si>
  <si>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</si>
  <si>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</si>
  <si>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</si>
  <si>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</si>
  <si>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</si>
  <si>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</si>
  <si>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</si>
  <si>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</si>
  <si>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</si>
  <si>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</si>
  <si>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</si>
  <si>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</si>
  <si>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</si>
  <si>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</si>
  <si>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</si>
  <si>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</si>
  <si>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</si>
  <si>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</si>
  <si>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</si>
  <si>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</si>
  <si>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</si>
  <si>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</si>
  <si>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</si>
  <si>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</si>
  <si>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</si>
  <si>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</si>
  <si>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</si>
  <si>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</si>
  <si>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</si>
  <si>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</si>
  <si>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</si>
  <si>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</si>
  <si>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</si>
  <si>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</si>
  <si>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</si>
  <si>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</si>
  <si>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</si>
  <si>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</si>
  <si>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</si>
  <si>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</si>
  <si>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</si>
  <si>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</si>
  <si>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</si>
  <si>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</si>
  <si>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</si>
  <si>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</si>
  <si>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</si>
  <si>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</si>
  <si>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</si>
  <si>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</si>
  <si>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</si>
  <si>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</si>
  <si>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</si>
  <si>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</si>
  <si>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</si>
  <si>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</si>
  <si>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</si>
  <si>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</si>
  <si>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</si>
  <si>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</si>
  <si>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</si>
  <si>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</si>
  <si>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</si>
  <si>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</si>
  <si>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</si>
  <si>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</si>
  <si>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</si>
  <si>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</si>
  <si>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</si>
  <si>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</si>
  <si>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</si>
  <si>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</si>
  <si>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</si>
  <si>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</si>
  <si>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</si>
  <si>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</si>
  <si>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</si>
  <si>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</si>
  <si>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</si>
  <si>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</si>
  <si>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</si>
  <si>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</si>
  <si>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</si>
  <si>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</si>
  <si>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</si>
  <si>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</si>
  <si>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</si>
  <si>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</si>
  <si>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</si>
  <si>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</si>
  <si>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</si>
  <si>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</si>
  <si>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</si>
  <si>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</si>
  <si>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</si>
  <si>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</si>
  <si>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</si>
  <si>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</si>
  <si>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</si>
  <si>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</si>
  <si>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</si>
  <si>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</si>
  <si>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</si>
  <si>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</si>
  <si>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</si>
  <si>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</si>
  <si>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</si>
  <si>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</si>
  <si>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</si>
  <si>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</si>
  <si>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</si>
  <si>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</si>
  <si>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</si>
  <si>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</si>
  <si>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</si>
  <si>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</si>
  <si>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</si>
  <si>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</si>
  <si>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</si>
  <si>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</si>
  <si>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</si>
  <si>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</si>
  <si>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</si>
  <si>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</si>
  <si>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</si>
  <si>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</si>
  <si>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</si>
  <si>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</si>
  <si>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</si>
  <si>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</si>
  <si>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</si>
  <si>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</si>
  <si>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</si>
  <si>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</si>
  <si>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</si>
  <si>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</si>
  <si>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</si>
  <si>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</si>
  <si>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</si>
  <si>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</si>
  <si>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</si>
  <si>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</si>
  <si>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</si>
  <si>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</si>
  <si>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</si>
  <si>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</si>
  <si>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</si>
  <si>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</si>
  <si>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</si>
  <si>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</si>
  <si>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</si>
  <si>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</si>
  <si>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</si>
  <si>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</si>
  <si>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</si>
  <si>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</si>
  <si>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</si>
  <si>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</si>
  <si>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</si>
  <si>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</si>
  <si>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</si>
  <si>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</si>
  <si>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</si>
  <si>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</si>
  <si>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</si>
  <si>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</si>
  <si>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</si>
  <si>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</si>
  <si>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</si>
  <si>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</si>
  <si>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</si>
  <si>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</si>
  <si>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</si>
  <si>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</si>
  <si>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</si>
  <si>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</si>
  <si>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</si>
  <si>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</si>
  <si>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</si>
  <si>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</si>
  <si>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</si>
  <si>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</si>
  <si>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</si>
  <si>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</si>
  <si>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</si>
  <si>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</si>
  <si>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</si>
  <si>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</si>
  <si>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</si>
  <si>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</si>
  <si>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</si>
  <si>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</si>
  <si>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</si>
  <si>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</si>
  <si>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</si>
  <si>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</si>
  <si>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</si>
  <si>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</si>
  <si>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</si>
  <si>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</si>
  <si>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</si>
  <si>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</si>
  <si>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</si>
  <si>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</si>
  <si>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</si>
  <si>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</si>
  <si>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</si>
  <si>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</si>
  <si>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</si>
  <si>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</si>
  <si>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</si>
  <si>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</si>
  <si>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</si>
  <si>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</si>
  <si>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</si>
  <si>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</si>
  <si>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</si>
  <si>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</si>
  <si>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</si>
  <si>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</si>
  <si>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</si>
  <si>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</si>
  <si>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</si>
  <si>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</si>
  <si>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</si>
  <si>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</si>
  <si>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</si>
  <si>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</si>
  <si>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</si>
  <si>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</si>
  <si>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</si>
  <si>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</si>
  <si>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</si>
  <si>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</si>
  <si>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</si>
  <si>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</si>
  <si>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</si>
  <si>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</si>
  <si>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</si>
  <si>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</si>
  <si>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</si>
  <si>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</si>
  <si>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</si>
  <si>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</si>
  <si>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</si>
  <si>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</si>
  <si>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</si>
  <si>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</si>
  <si>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</si>
  <si>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</si>
  <si>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</si>
  <si>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</si>
  <si>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</si>
  <si>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</si>
  <si>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</si>
  <si>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</si>
  <si>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</si>
  <si>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</si>
  <si>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</si>
  <si>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</si>
  <si>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</si>
  <si>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</si>
  <si>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</si>
  <si>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</si>
  <si>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</si>
  <si>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</si>
  <si>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</si>
  <si>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</si>
  <si>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</si>
  <si>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</si>
  <si>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</si>
  <si>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</si>
  <si>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</si>
  <si>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</si>
  <si>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</si>
  <si>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</si>
  <si>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</si>
  <si>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</si>
  <si>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</si>
  <si>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</si>
  <si>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</si>
  <si>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</si>
  <si>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</si>
  <si>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</si>
  <si>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</si>
  <si>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</si>
  <si>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</si>
  <si>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</si>
  <si>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</si>
  <si>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</si>
  <si>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</si>
  <si>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</si>
  <si>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</si>
  <si>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</si>
  <si>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</si>
  <si>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</si>
  <si>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</si>
  <si>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</si>
  <si>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</si>
  <si>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</si>
  <si>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</si>
  <si>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</si>
  <si>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</si>
  <si>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</si>
  <si>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</si>
  <si>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</si>
  <si>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</si>
  <si>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</si>
  <si>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</si>
  <si>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</si>
  <si>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</si>
  <si>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</si>
  <si>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</si>
  <si>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</si>
  <si>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</si>
  <si>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</si>
  <si>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</si>
  <si>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</si>
  <si>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</si>
  <si>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</si>
  <si>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</si>
  <si>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</si>
  <si>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</si>
  <si>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</si>
  <si>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</si>
  <si>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</si>
  <si>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</si>
  <si>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</si>
  <si>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</si>
  <si>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</si>
  <si>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</si>
  <si>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</si>
  <si>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</si>
  <si>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</si>
  <si>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</si>
  <si>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</si>
  <si>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</si>
  <si>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</si>
  <si>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</si>
  <si>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</si>
  <si>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</si>
  <si>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</si>
  <si>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</si>
  <si>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</si>
  <si>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</si>
  <si>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</si>
  <si>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</si>
  <si>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</si>
  <si>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</si>
  <si>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</si>
  <si>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</si>
  <si>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</si>
  <si>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</si>
  <si>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</si>
  <si>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</si>
  <si>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</si>
  <si>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</si>
  <si>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</si>
  <si>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</si>
  <si>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</si>
  <si>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</si>
  <si>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</si>
  <si>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</si>
  <si>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</si>
  <si>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</si>
  <si>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</si>
  <si>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</si>
  <si>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</si>
  <si>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</si>
  <si>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</si>
  <si>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</si>
  <si>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</si>
  <si>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</si>
  <si>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</si>
  <si>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</si>
  <si>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</si>
  <si>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</si>
  <si>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</si>
  <si>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</si>
  <si>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</si>
  <si>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</si>
  <si>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</si>
  <si>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</si>
  <si>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</si>
  <si>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</si>
  <si>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</si>
  <si>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</si>
  <si>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</si>
  <si>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</si>
  <si>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</si>
  <si>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</si>
  <si>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</si>
  <si>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</si>
  <si>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</si>
  <si>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</si>
  <si>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</si>
  <si>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</si>
  <si>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</si>
  <si>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</si>
  <si>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</si>
  <si>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</si>
  <si>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</si>
  <si>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</si>
  <si>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</si>
  <si>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</si>
  <si>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</si>
  <si>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</si>
  <si>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</si>
  <si>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</si>
  <si>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</si>
  <si>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</si>
  <si>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</si>
  <si>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</si>
  <si>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</si>
  <si>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</si>
  <si>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</si>
  <si>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</si>
  <si>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</si>
  <si>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</si>
  <si>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</si>
  <si>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</si>
  <si>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</si>
  <si>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</si>
  <si>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</si>
  <si>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</si>
  <si>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</si>
  <si>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</si>
  <si>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</si>
  <si>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</si>
  <si>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</si>
  <si>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</si>
  <si>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</si>
  <si>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</si>
  <si>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</si>
  <si>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</si>
  <si>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</si>
  <si>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</si>
  <si>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</si>
  <si>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</si>
  <si>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</si>
  <si>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</si>
  <si>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</si>
  <si>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</si>
  <si>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</si>
  <si>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</si>
  <si>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</si>
  <si>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</si>
  <si>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</si>
  <si>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</si>
  <si>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</si>
  <si>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</si>
  <si>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</si>
  <si>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</si>
  <si>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</si>
  <si>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</si>
  <si>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</si>
  <si>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</si>
  <si>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</si>
  <si>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</si>
  <si>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</si>
  <si>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</si>
  <si>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</si>
  <si>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</si>
  <si>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</si>
  <si>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</si>
  <si>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</si>
  <si>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</si>
  <si>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</si>
  <si>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</si>
  <si>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</si>
  <si>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</si>
  <si>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</si>
  <si>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</si>
  <si>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</si>
  <si>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</si>
  <si>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</si>
  <si>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</si>
  <si>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</si>
  <si>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</si>
  <si>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</si>
  <si>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</si>
  <si>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</si>
  <si>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</si>
  <si>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</si>
  <si>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</si>
  <si>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</si>
  <si>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</si>
  <si>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</si>
  <si>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</si>
  <si>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</si>
  <si>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</si>
  <si>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</si>
  <si>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</si>
  <si>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</si>
  <si>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</si>
  <si>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</si>
  <si>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</si>
  <si>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</si>
  <si>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</si>
  <si>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</si>
  <si>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</si>
  <si>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</si>
  <si>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</si>
  <si>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</si>
  <si>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</si>
  <si>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</si>
  <si>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</si>
  <si>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</si>
  <si>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</si>
  <si>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</si>
  <si>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</si>
  <si>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</si>
  <si>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</si>
  <si>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</si>
  <si>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</si>
  <si>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</si>
  <si>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</si>
  <si>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</si>
  <si>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</si>
  <si>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</si>
  <si>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</si>
  <si>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</si>
  <si>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</si>
  <si>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</si>
  <si>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</si>
  <si>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</si>
  <si>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</si>
  <si>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</si>
  <si>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</si>
  <si>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</si>
  <si>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</si>
  <si>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</si>
  <si>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</si>
  <si>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</si>
  <si>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</si>
  <si>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</si>
  <si>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</si>
  <si>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</si>
  <si>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</si>
  <si>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</si>
  <si>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</si>
  <si>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</si>
  <si>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</si>
  <si>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</si>
  <si>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</si>
  <si>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</si>
  <si>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</si>
  <si>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</si>
  <si>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</si>
  <si>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</si>
  <si>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</si>
  <si>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</si>
  <si>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</si>
  <si>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</si>
  <si>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</si>
  <si>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</si>
  <si>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</si>
  <si>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</si>
  <si>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</si>
  <si>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</si>
  <si>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</si>
  <si>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</si>
  <si>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</si>
  <si>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</si>
  <si>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</si>
  <si>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</si>
  <si>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</si>
  <si>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</si>
  <si>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</si>
  <si>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</si>
  <si>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</si>
  <si>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</si>
  <si>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</si>
  <si>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</si>
  <si>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</si>
  <si>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</si>
  <si>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</si>
  <si>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</si>
  <si>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</si>
  <si>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</si>
  <si>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</si>
  <si>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</si>
  <si>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</si>
  <si>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</si>
  <si>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</si>
  <si>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</si>
  <si>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</si>
  <si>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</si>
  <si>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</si>
  <si>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</si>
  <si>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</si>
  <si>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</si>
  <si>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</si>
  <si>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</si>
  <si>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</si>
  <si>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</si>
  <si>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</si>
  <si>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</si>
  <si>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</si>
  <si>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</si>
  <si>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</si>
  <si>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</si>
  <si>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</si>
  <si>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</si>
  <si>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</si>
  <si>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</si>
  <si>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</si>
  <si>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</si>
  <si>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</si>
  <si>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</si>
  <si>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</si>
  <si>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</si>
  <si>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</si>
  <si>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</si>
  <si>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</si>
  <si>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</si>
  <si>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</si>
  <si>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</si>
  <si>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</si>
  <si>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</si>
  <si>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</si>
  <si>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</si>
  <si>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</si>
  <si>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</si>
  <si>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</si>
  <si>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</si>
  <si>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</si>
  <si>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</si>
  <si>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</si>
  <si>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</si>
  <si>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</si>
  <si>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</si>
  <si>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</si>
  <si>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</si>
  <si>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</si>
  <si>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</si>
  <si>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</si>
  <si>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</si>
  <si>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</si>
  <si>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</si>
  <si>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</si>
  <si>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</si>
  <si>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</si>
  <si>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</si>
  <si>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</si>
  <si>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</si>
  <si>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</si>
  <si>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</si>
  <si>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</si>
  <si>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</si>
  <si>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</si>
  <si>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</si>
  <si>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</si>
  <si>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</si>
  <si>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</si>
  <si>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</si>
  <si>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</si>
  <si>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</si>
  <si>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</si>
  <si>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</si>
  <si>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</si>
  <si>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</si>
  <si>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</si>
  <si>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</si>
  <si>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</si>
  <si>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</si>
  <si>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</si>
  <si>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</si>
  <si>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</si>
  <si>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</si>
  <si>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</si>
  <si>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</si>
  <si>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</si>
  <si>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</si>
  <si>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</si>
  <si>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</si>
  <si>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</si>
  <si>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</si>
  <si>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</si>
  <si>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</si>
  <si>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</si>
  <si>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</si>
  <si>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</si>
  <si>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</si>
  <si>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</si>
  <si>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</si>
  <si>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</si>
  <si>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</si>
  <si>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</si>
  <si>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</si>
  <si>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</si>
  <si>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</si>
  <si>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</si>
  <si>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</si>
  <si>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</si>
  <si>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</si>
  <si>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</si>
  <si>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</si>
  <si>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</si>
  <si>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</si>
  <si>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</si>
  <si>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</si>
  <si>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</si>
  <si>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</si>
  <si>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</si>
  <si>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</si>
  <si>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</si>
  <si>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</si>
  <si>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</si>
  <si>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</si>
  <si>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</si>
  <si>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</si>
  <si>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</si>
  <si>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</si>
  <si>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</si>
  <si>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</si>
  <si>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</si>
  <si>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</si>
  <si>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</si>
  <si>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</si>
  <si>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</si>
  <si>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</si>
  <si>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</si>
  <si>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</si>
  <si>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</si>
  <si>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</si>
  <si>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</si>
  <si>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</si>
  <si>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</si>
  <si>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</si>
  <si>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</si>
  <si>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</si>
  <si>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</si>
  <si>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</si>
  <si>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</si>
  <si>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</si>
  <si>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</si>
  <si>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</si>
  <si>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</si>
  <si>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</si>
  <si>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</si>
  <si>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</si>
  <si>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</si>
  <si>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</si>
  <si>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</si>
  <si>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</si>
  <si>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</si>
  <si>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</si>
  <si>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</si>
  <si>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</si>
  <si>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</si>
  <si>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</si>
  <si>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</si>
  <si>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</si>
  <si>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</si>
  <si>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</si>
  <si>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</si>
  <si>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</si>
  <si>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</si>
  <si>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</si>
  <si>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</si>
  <si>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</si>
  <si>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</si>
  <si>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</si>
  <si>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</si>
  <si>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</si>
  <si>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</si>
  <si>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</si>
  <si>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</si>
  <si>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</si>
  <si>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</si>
  <si>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</si>
  <si>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</si>
  <si>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</si>
  <si>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</si>
  <si>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</si>
  <si>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</si>
  <si>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</si>
  <si>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</si>
  <si>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</si>
  <si>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</si>
  <si>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</si>
  <si>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</si>
  <si>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</si>
  <si>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</si>
  <si>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</si>
  <si>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</si>
  <si>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</si>
  <si>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</si>
  <si>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</si>
  <si>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</si>
  <si>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</si>
  <si>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</si>
  <si>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</si>
  <si>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</si>
  <si>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</si>
  <si>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</si>
  <si>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</si>
  <si>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</si>
  <si>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</si>
  <si>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</si>
  <si>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</si>
  <si>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</si>
  <si>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</si>
  <si>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</si>
  <si>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</si>
  <si>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</si>
  <si>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</si>
  <si>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</si>
  <si>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</si>
  <si>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</si>
  <si>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</si>
  <si>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</si>
  <si>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</si>
  <si>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</si>
  <si>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</si>
  <si>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</si>
  <si>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</si>
  <si>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</si>
  <si>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</si>
  <si>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</si>
  <si>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</si>
  <si>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</si>
  <si>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</si>
  <si>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</si>
  <si>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</si>
  <si>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</si>
  <si>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</si>
  <si>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</si>
  <si>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</si>
  <si>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</si>
  <si>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</si>
  <si>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</si>
  <si>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</si>
  <si>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</si>
  <si>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</si>
  <si>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</si>
  <si>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</si>
  <si>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</si>
  <si>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</si>
  <si>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</si>
  <si>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</si>
  <si>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</si>
  <si>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</si>
  <si>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</si>
  <si>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</si>
  <si>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</si>
  <si>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</si>
  <si>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</si>
  <si>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</si>
  <si>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</si>
  <si>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</si>
  <si>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</si>
  <si>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</si>
  <si>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</si>
  <si>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</si>
  <si>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</si>
  <si>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</si>
  <si>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</si>
  <si>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</si>
  <si>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</si>
  <si>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</si>
  <si>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</si>
  <si>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</si>
  <si>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</si>
  <si>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</si>
  <si>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</si>
  <si>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</si>
  <si>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</si>
  <si>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</si>
  <si>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</si>
  <si>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</si>
  <si>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</si>
  <si>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</si>
  <si>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</si>
  <si>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</si>
  <si>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</si>
  <si>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</si>
  <si>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</si>
  <si>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</si>
  <si>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</si>
  <si>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</si>
  <si>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</si>
  <si>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</si>
  <si>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</si>
  <si>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</si>
  <si>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</si>
  <si>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</si>
  <si>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</si>
  <si>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</si>
  <si>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</si>
  <si>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</si>
  <si>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</si>
  <si>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</si>
  <si>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</si>
  <si>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</si>
  <si>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</si>
  <si>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</si>
  <si>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</si>
  <si>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</si>
  <si>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</si>
  <si>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</si>
  <si>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</si>
  <si>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</si>
  <si>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</si>
  <si>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</si>
  <si>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</si>
  <si>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</si>
  <si>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</si>
  <si>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</si>
  <si>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</si>
  <si>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</si>
  <si>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</si>
  <si>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</si>
  <si>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</si>
  <si>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</si>
  <si>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</si>
  <si>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</si>
  <si>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</si>
  <si>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</si>
  <si>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</si>
  <si>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</si>
  <si>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</si>
  <si>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</si>
  <si>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</si>
  <si>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</si>
  <si>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</si>
  <si>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</si>
  <si>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</si>
  <si>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</si>
  <si>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</si>
  <si>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</si>
  <si>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</si>
  <si>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</si>
  <si>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</si>
  <si>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</si>
  <si>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</si>
  <si>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</si>
  <si>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</si>
  <si>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</si>
  <si>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</si>
  <si>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</si>
  <si>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</si>
  <si>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</si>
  <si>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</si>
  <si>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</si>
  <si>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</si>
  <si>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</si>
  <si>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</si>
  <si>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</si>
  <si>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</si>
  <si>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</si>
  <si>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</si>
  <si>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</si>
  <si>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</si>
  <si>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</si>
  <si>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</si>
  <si>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</si>
  <si>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</si>
  <si>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</si>
  <si>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</si>
  <si>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</si>
  <si>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</si>
  <si>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</si>
  <si>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</si>
  <si>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</si>
  <si>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</si>
  <si>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</si>
  <si>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</si>
  <si>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</si>
  <si>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</si>
  <si>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</si>
  <si>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</si>
  <si>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</si>
  <si>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</si>
  <si>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</si>
  <si>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</si>
  <si>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</si>
  <si>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</si>
  <si>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</si>
  <si>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</si>
  <si>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</si>
  <si>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</si>
  <si>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</si>
  <si>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</si>
  <si>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</si>
  <si>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</si>
  <si>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</si>
  <si>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</si>
  <si>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</si>
  <si>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</si>
  <si>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</si>
  <si>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</si>
  <si>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</si>
  <si>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</si>
  <si>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</si>
  <si>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</si>
  <si>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</si>
  <si>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</si>
  <si>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</si>
  <si>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</si>
  <si>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</si>
  <si>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</si>
  <si>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</si>
  <si>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</si>
  <si>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</si>
  <si>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</si>
  <si>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</si>
  <si>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</si>
  <si>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</si>
  <si>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</si>
  <si>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</si>
  <si>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</si>
  <si>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</si>
  <si>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</si>
  <si>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</si>
  <si>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</si>
  <si>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</si>
  <si>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</si>
  <si>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</si>
  <si>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</si>
  <si>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</si>
  <si>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</si>
  <si>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</si>
  <si>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</si>
  <si>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</si>
  <si>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</si>
  <si>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</si>
  <si>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</si>
  <si>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</si>
  <si>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</si>
  <si>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</si>
  <si>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</si>
  <si>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</si>
  <si>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</si>
  <si>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</si>
  <si>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</si>
  <si>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</si>
  <si>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</si>
  <si>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</si>
  <si>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</si>
  <si>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</si>
  <si>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</si>
  <si>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</si>
  <si>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</si>
  <si>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</si>
  <si>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</si>
  <si>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</si>
  <si>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</si>
  <si>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</si>
  <si>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</si>
  <si>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</si>
  <si>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</si>
  <si>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</si>
  <si>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</si>
  <si>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</si>
  <si>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</si>
  <si>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</si>
  <si>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</si>
  <si>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</si>
  <si>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</si>
  <si>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</si>
  <si>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</si>
  <si>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</si>
  <si>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</si>
  <si>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</si>
  <si>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</si>
  <si>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</si>
  <si>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</si>
  <si>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</si>
  <si>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</si>
  <si>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</si>
  <si>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</si>
  <si>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</si>
  <si>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</si>
  <si>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</si>
  <si>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</si>
  <si>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</si>
  <si>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</si>
  <si>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</si>
  <si>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</si>
  <si>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</si>
  <si>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</si>
  <si>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</si>
  <si>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</si>
  <si>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</si>
  <si>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</si>
  <si>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</si>
  <si>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</si>
  <si>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</si>
  <si>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</si>
  <si>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</si>
  <si>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</si>
  <si>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</si>
  <si>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</si>
  <si>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</si>
  <si>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</si>
  <si>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</si>
  <si>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</si>
  <si>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</si>
  <si>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</si>
  <si>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</si>
  <si>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</si>
  <si>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</si>
  <si>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</si>
  <si>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</si>
  <si>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</si>
  <si>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</si>
  <si>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</si>
  <si>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</si>
  <si>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</si>
  <si>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</si>
  <si>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</si>
  <si>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</si>
  <si>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</si>
  <si>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</si>
  <si>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</si>
  <si>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</si>
  <si>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</si>
  <si>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</si>
  <si>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</si>
  <si>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</si>
  <si>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</si>
  <si>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</si>
  <si>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</si>
  <si>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</si>
  <si>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</si>
  <si>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</si>
  <si>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</si>
  <si>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</si>
  <si>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</si>
  <si>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</si>
  <si>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</si>
  <si>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</si>
  <si>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</si>
  <si>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</si>
  <si>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</si>
  <si>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</si>
  <si>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</si>
  <si>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</si>
  <si>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</si>
  <si>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</si>
  <si>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</si>
  <si>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</si>
  <si>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</si>
  <si>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</si>
  <si>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</si>
  <si>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</si>
  <si>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</si>
  <si>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</si>
  <si>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</si>
  <si>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</si>
  <si>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</si>
  <si>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</si>
  <si>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</si>
  <si>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</si>
  <si>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</si>
  <si>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</si>
  <si>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</si>
  <si>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</si>
  <si>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</si>
  <si>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</si>
  <si>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</si>
  <si>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</si>
  <si>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</si>
  <si>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</si>
  <si>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</si>
  <si>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</si>
  <si>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</si>
  <si>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</si>
  <si>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</si>
  <si>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</si>
  <si>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</si>
  <si>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</si>
  <si>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</si>
  <si>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</si>
  <si>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</si>
  <si>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</si>
  <si>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</si>
  <si>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</si>
  <si>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</si>
  <si>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</si>
  <si>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</si>
  <si>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</si>
  <si>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</si>
  <si>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</si>
  <si>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</si>
  <si>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</si>
  <si>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</si>
  <si>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</si>
  <si>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</si>
  <si>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</si>
  <si>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</si>
  <si>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</si>
  <si>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</si>
  <si>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</si>
  <si>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</si>
  <si>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</si>
  <si>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</si>
  <si>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</si>
  <si>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</si>
  <si>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</si>
  <si>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</si>
  <si>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</si>
  <si>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</si>
  <si>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</si>
  <si>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</si>
  <si>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</si>
  <si>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</si>
  <si>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</si>
  <si>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</si>
  <si>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</si>
  <si>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</si>
  <si>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</si>
  <si>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</si>
  <si>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</si>
  <si>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</si>
  <si>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</si>
  <si>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</si>
  <si>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</si>
  <si>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</si>
  <si>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</si>
  <si>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</si>
  <si>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</si>
  <si>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</si>
  <si>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</si>
  <si>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</si>
  <si>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</si>
  <si>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</si>
  <si>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</si>
  <si>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</si>
  <si>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</si>
  <si>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</si>
  <si>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</si>
  <si>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</si>
  <si>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</si>
  <si>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</si>
  <si>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</si>
  <si>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</si>
  <si>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</si>
  <si>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</si>
  <si>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</si>
  <si>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</si>
  <si>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</si>
  <si>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</si>
  <si>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</si>
  <si>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</si>
  <si>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</si>
  <si>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</si>
  <si>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</si>
  <si>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</si>
  <si>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</si>
  <si>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</si>
  <si>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</si>
  <si>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</si>
  <si>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</si>
  <si>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</si>
  <si>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</si>
  <si>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</si>
  <si>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</si>
  <si>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</si>
  <si>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</si>
  <si>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</si>
  <si>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</si>
  <si>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</si>
  <si>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</si>
  <si>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</si>
  <si>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</si>
  <si>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</si>
  <si>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</si>
  <si>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</si>
  <si>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</si>
  <si>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</si>
  <si>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</si>
  <si>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</si>
  <si>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</si>
  <si>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</si>
  <si>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</si>
  <si>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</si>
  <si>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</si>
  <si>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</si>
  <si>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</si>
  <si>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</si>
  <si>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</si>
  <si>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</si>
  <si>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</si>
  <si>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</si>
  <si>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</si>
  <si>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</si>
  <si>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</si>
  <si>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</si>
  <si>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</si>
  <si>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</si>
  <si>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</si>
  <si>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</si>
  <si>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</si>
  <si>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</si>
  <si>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</si>
  <si>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</si>
  <si>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</si>
  <si>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</si>
  <si>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</si>
  <si>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</si>
  <si>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</si>
  <si>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</si>
  <si>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</si>
  <si>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</si>
  <si>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</si>
  <si>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</si>
  <si>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</si>
  <si>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</si>
  <si>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</si>
  <si>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</si>
  <si>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</si>
  <si>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</si>
  <si>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</si>
  <si>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</si>
  <si>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</si>
  <si>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</si>
  <si>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</si>
  <si>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</si>
  <si>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</si>
  <si>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</si>
  <si>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</si>
  <si>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</si>
  <si>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</si>
  <si>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</si>
  <si>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</si>
  <si>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</si>
  <si>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</si>
  <si>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</si>
  <si>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</si>
  <si>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</si>
  <si>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</si>
  <si>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</si>
  <si>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</si>
  <si>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</si>
  <si>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</si>
  <si>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</si>
  <si>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</si>
  <si>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</si>
  <si>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</si>
  <si>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</si>
  <si>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</si>
  <si>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</si>
  <si>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</si>
  <si>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</si>
  <si>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</si>
  <si>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</si>
  <si>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</si>
  <si>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</si>
  <si>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</si>
  <si>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</si>
  <si>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</si>
  <si>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</si>
  <si>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</si>
  <si>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</si>
  <si>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</si>
  <si>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</si>
  <si>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</si>
  <si>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</si>
  <si>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</si>
  <si>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</si>
  <si>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</si>
  <si>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</si>
  <si>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</si>
  <si>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</si>
  <si>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</si>
  <si>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</si>
  <si>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</si>
  <si>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</si>
  <si>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</si>
  <si>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</si>
  <si>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</si>
  <si>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</si>
  <si>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</si>
  <si>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</si>
  <si>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</si>
  <si>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</si>
  <si>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</si>
  <si>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</si>
  <si>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</si>
  <si>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</si>
  <si>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</si>
  <si>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</si>
  <si>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</si>
  <si>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</si>
  <si>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</si>
  <si>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</si>
  <si>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</si>
  <si>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</si>
  <si>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</si>
  <si>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</si>
  <si>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</si>
  <si>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</si>
  <si>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</si>
  <si>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</si>
  <si>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</si>
  <si>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</si>
  <si>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</si>
  <si>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</si>
  <si>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</si>
  <si>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</si>
  <si>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</si>
  <si>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</si>
  <si>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</si>
  <si>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</si>
  <si>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</si>
  <si>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</si>
  <si>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</si>
  <si>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</si>
  <si>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</si>
  <si>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</si>
  <si>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</si>
  <si>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</si>
  <si>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</si>
  <si>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</si>
  <si>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</si>
  <si>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</si>
  <si>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</si>
  <si>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</si>
  <si>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</si>
  <si>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</si>
  <si>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</si>
  <si>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</si>
  <si>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</si>
  <si>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</si>
  <si>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</si>
  <si>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</si>
  <si>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</si>
  <si>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</si>
  <si>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</si>
  <si>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</si>
  <si>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</si>
  <si>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</si>
  <si>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</si>
  <si>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</si>
  <si>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</si>
  <si>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</si>
  <si>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</si>
  <si>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</si>
  <si>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</si>
  <si>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</si>
  <si>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</si>
  <si>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</si>
  <si>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</si>
  <si>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</si>
  <si>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</si>
  <si>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</si>
  <si>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</si>
  <si>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</si>
  <si>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</si>
  <si>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</si>
  <si>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</si>
  <si>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</si>
  <si>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</si>
  <si>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</si>
  <si>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</si>
  <si>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</si>
  <si>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</si>
  <si>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</si>
  <si>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</si>
  <si>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</si>
  <si>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</si>
  <si>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</si>
  <si>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</si>
  <si>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</si>
  <si>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</si>
  <si>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</si>
  <si>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</si>
  <si>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</si>
  <si>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</si>
  <si>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</si>
  <si>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</si>
  <si>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</si>
  <si>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</si>
  <si>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</si>
  <si>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</si>
  <si>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</si>
  <si>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</si>
  <si>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</si>
  <si>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</si>
  <si>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</si>
  <si>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</si>
  <si>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</si>
  <si>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</si>
  <si>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</si>
  <si>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</si>
  <si>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</si>
  <si>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</si>
  <si>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</si>
  <si>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</si>
  <si>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</si>
  <si>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</si>
  <si>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</si>
  <si>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</si>
  <si>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</si>
  <si>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</si>
  <si>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</si>
  <si>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</si>
  <si>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</si>
  <si>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</si>
  <si>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</si>
  <si>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</si>
  <si>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</si>
  <si>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</si>
  <si>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</si>
  <si>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</si>
  <si>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</si>
  <si>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</si>
  <si>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</si>
  <si>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</si>
  <si>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</si>
  <si>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</si>
  <si>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</si>
  <si>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</si>
  <si>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</si>
  <si>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</si>
  <si>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</si>
  <si>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</si>
  <si>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</si>
  <si>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</si>
  <si>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</si>
  <si>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</si>
  <si>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</si>
  <si>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</si>
  <si>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</si>
  <si>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</si>
  <si>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</si>
  <si>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</si>
  <si>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</si>
  <si>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</si>
  <si>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</si>
  <si>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</si>
  <si>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</si>
  <si>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</si>
  <si>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</si>
  <si>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</si>
  <si>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</si>
  <si>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</si>
  <si>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</si>
  <si>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</si>
  <si>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</si>
  <si>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</si>
  <si>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</si>
  <si>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</si>
  <si>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</si>
  <si>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</si>
  <si>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</si>
  <si>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</si>
  <si>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</si>
  <si>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</si>
  <si>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</si>
  <si>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</si>
  <si>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</si>
  <si>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</si>
  <si>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</si>
  <si>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</si>
  <si>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</si>
  <si>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</si>
  <si>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</si>
  <si>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</si>
  <si>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</si>
  <si>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</si>
  <si>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</si>
  <si>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</si>
  <si>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</si>
  <si>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</si>
  <si>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</si>
  <si>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</si>
  <si>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</si>
  <si>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</si>
  <si>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</si>
  <si>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</si>
  <si>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</si>
  <si>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</si>
  <si>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</si>
  <si>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</si>
  <si>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</si>
  <si>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</si>
  <si>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</si>
  <si>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</si>
  <si>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</si>
  <si>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</si>
  <si>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</si>
  <si>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</si>
  <si>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</si>
  <si>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</si>
  <si>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</si>
  <si>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</si>
  <si>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</si>
  <si>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</si>
  <si>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</si>
  <si>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</si>
  <si>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</si>
  <si>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</si>
  <si>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</si>
  <si>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</si>
  <si>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</si>
  <si>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</si>
  <si>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</si>
  <si>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</si>
  <si>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</si>
  <si>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</si>
  <si>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</si>
  <si>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</si>
  <si>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</si>
  <si>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</si>
  <si>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</si>
  <si>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</si>
  <si>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</si>
  <si>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</si>
  <si>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</si>
  <si>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</si>
  <si>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</si>
  <si>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</si>
  <si>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</si>
  <si>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</si>
  <si>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</si>
  <si>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</si>
  <si>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</si>
  <si>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</si>
  <si>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</si>
  <si>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</si>
  <si>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</si>
  <si>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</si>
  <si>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</si>
  <si>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</si>
  <si>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</si>
  <si>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</si>
  <si>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</si>
  <si>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</si>
  <si>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</si>
  <si>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</si>
  <si>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</si>
  <si>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</si>
  <si>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</si>
  <si>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</si>
  <si>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</si>
  <si>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</si>
  <si>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</si>
  <si>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</si>
  <si>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</si>
  <si>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</si>
  <si>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</si>
  <si>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</si>
  <si>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</si>
  <si>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</si>
  <si>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</si>
  <si>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</si>
  <si>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</si>
  <si>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</si>
  <si>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</si>
  <si>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</si>
  <si>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</si>
  <si>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</si>
  <si>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</si>
  <si>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</si>
  <si>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</si>
  <si>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</si>
  <si>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</si>
  <si>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</si>
  <si>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</si>
  <si>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</si>
  <si>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</si>
  <si>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</si>
  <si>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</si>
  <si>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</si>
  <si>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</si>
  <si>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</si>
  <si>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</si>
  <si>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</si>
  <si>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</si>
  <si>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</si>
  <si>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</si>
  <si>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</si>
  <si>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</si>
  <si>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</si>
  <si>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</si>
  <si>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</si>
  <si>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</si>
  <si>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</si>
  <si>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</si>
  <si>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</si>
  <si>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</si>
  <si>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</si>
  <si>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</si>
  <si>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</si>
  <si>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</si>
  <si>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</si>
  <si>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</si>
  <si>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</si>
  <si>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</si>
  <si>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</si>
  <si>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</si>
  <si>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</si>
  <si>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</si>
  <si>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</si>
  <si>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</si>
  <si>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</si>
  <si>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</si>
  <si>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</si>
  <si>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</si>
  <si>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</si>
  <si>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</si>
  <si>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</si>
  <si>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</si>
  <si>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</si>
  <si>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</si>
  <si>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</si>
  <si>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</si>
  <si>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</si>
  <si>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</si>
  <si>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</si>
  <si>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</si>
  <si>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</si>
  <si>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</si>
  <si>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</si>
  <si>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</si>
  <si>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</si>
  <si>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</si>
  <si>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</si>
  <si>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</si>
  <si>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</si>
  <si>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</si>
  <si>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</si>
  <si>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</si>
  <si>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</si>
  <si>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</si>
  <si>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</si>
  <si>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</si>
  <si>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</si>
  <si>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</si>
  <si>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</si>
  <si>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</si>
  <si>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</si>
  <si>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</si>
  <si>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</si>
  <si>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</si>
  <si>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</si>
  <si>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</si>
  <si>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</si>
  <si>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</si>
  <si>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</si>
  <si>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</si>
  <si>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</si>
  <si>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</si>
  <si>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</si>
  <si>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</si>
  <si>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</si>
  <si>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</si>
  <si>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</si>
  <si>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</si>
  <si>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</si>
  <si>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</si>
  <si>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</si>
  <si>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</si>
  <si>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</si>
  <si>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</si>
  <si>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</si>
  <si>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</si>
  <si>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</si>
  <si>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</si>
  <si>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</si>
  <si>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</si>
  <si>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</si>
  <si>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</si>
  <si>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</si>
  <si>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</si>
  <si>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</si>
  <si>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</si>
  <si>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</si>
  <si>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</si>
  <si>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</si>
  <si>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</si>
  <si>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</si>
  <si>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</si>
  <si>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</si>
  <si>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</si>
  <si>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</si>
  <si>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</si>
  <si>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</si>
  <si>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</si>
  <si>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</si>
  <si>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</si>
  <si>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</si>
  <si>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</si>
  <si>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</si>
  <si>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</si>
  <si>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</si>
  <si>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</si>
  <si>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</si>
  <si>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</si>
  <si>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</si>
  <si>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</si>
  <si>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</si>
  <si>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</si>
  <si>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</si>
  <si>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</si>
  <si>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</si>
  <si>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</si>
  <si>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</si>
  <si>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</si>
  <si>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</si>
  <si>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</si>
  <si>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</si>
  <si>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</si>
  <si>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</si>
  <si>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</si>
  <si>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</si>
  <si>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</si>
  <si>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</si>
  <si>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</si>
  <si>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</si>
  <si>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</si>
  <si>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</si>
  <si>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</si>
  <si>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</si>
  <si>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</si>
  <si>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</si>
  <si>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</si>
  <si>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</si>
  <si>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</si>
  <si>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</si>
  <si>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</si>
  <si>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</si>
  <si>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</si>
  <si>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</si>
  <si>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</si>
  <si>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</si>
  <si>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</si>
  <si>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</si>
  <si>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</si>
  <si>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</si>
  <si>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</si>
  <si>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</si>
  <si>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</si>
  <si>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</si>
  <si>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</si>
  <si>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</si>
  <si>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</si>
  <si>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</si>
  <si>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</si>
  <si>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</si>
  <si>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</si>
  <si>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</si>
  <si>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</si>
  <si>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</si>
  <si>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</si>
  <si>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</si>
  <si>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</si>
  <si>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</si>
  <si>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</si>
  <si>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</si>
  <si>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</si>
  <si>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</si>
  <si>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</si>
  <si>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</si>
  <si>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</si>
  <si>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</si>
  <si>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</si>
  <si>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</si>
  <si>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</si>
  <si>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</si>
  <si>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</si>
  <si>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</si>
  <si>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</si>
  <si>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</si>
  <si>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</si>
  <si>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</si>
  <si>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</si>
  <si>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</si>
  <si>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</si>
  <si>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</si>
  <si>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</si>
  <si>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</si>
  <si>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</si>
  <si>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</si>
  <si>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</si>
  <si>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</si>
  <si>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</si>
  <si>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</si>
  <si>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</si>
  <si>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</si>
  <si>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</si>
  <si>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</si>
  <si>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</si>
  <si>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</si>
  <si>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</si>
  <si>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</si>
  <si>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</si>
  <si>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</si>
  <si>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</si>
  <si>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</si>
  <si>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</si>
  <si>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</si>
  <si>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</si>
  <si>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</si>
  <si>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</si>
  <si>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</si>
  <si>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</si>
  <si>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</si>
  <si>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</si>
  <si>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</si>
  <si>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</si>
  <si>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</si>
  <si>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</si>
  <si>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</si>
  <si>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</si>
  <si>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</si>
  <si>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</si>
  <si>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</si>
  <si>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</si>
  <si>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</si>
  <si>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</si>
  <si>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</si>
  <si>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</si>
  <si>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</si>
  <si>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</si>
  <si>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</si>
  <si>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</si>
  <si>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</si>
  <si>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</si>
  <si>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</si>
  <si>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</si>
  <si>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</si>
  <si>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</si>
  <si>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</si>
  <si>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</si>
  <si>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</si>
  <si>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</si>
  <si>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</si>
  <si>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</si>
  <si>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</si>
  <si>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</si>
  <si>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</si>
  <si>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</si>
  <si>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</si>
  <si>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</si>
  <si>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</si>
  <si>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</si>
  <si>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</si>
  <si>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</si>
  <si>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</si>
  <si>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</si>
  <si>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</si>
  <si>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</si>
  <si>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</si>
  <si>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</si>
  <si>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</si>
  <si>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</si>
  <si>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</si>
  <si>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</si>
  <si>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</si>
  <si>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</si>
  <si>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</si>
  <si>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</si>
  <si>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</si>
  <si>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</si>
  <si>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</si>
  <si>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</si>
  <si>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</si>
  <si>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</si>
  <si>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</si>
  <si>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</si>
  <si>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</si>
  <si>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</si>
  <si>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</si>
  <si>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</si>
  <si>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</si>
  <si>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</si>
  <si>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</si>
  <si>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</si>
  <si>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</si>
  <si>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</si>
  <si>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</si>
  <si>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</si>
  <si>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</si>
  <si>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</si>
  <si>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</si>
  <si>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</si>
  <si>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</si>
  <si>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</si>
  <si>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</si>
  <si>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</si>
  <si>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</si>
  <si>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</si>
  <si>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</si>
  <si>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</si>
  <si>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</si>
  <si>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</si>
  <si>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</si>
  <si>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</si>
  <si>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</si>
  <si>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</si>
  <si>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</si>
  <si>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</si>
  <si>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</si>
  <si>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</si>
  <si>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</si>
  <si>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</si>
  <si>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</si>
  <si>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</si>
  <si>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</si>
  <si>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</si>
  <si>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</si>
  <si>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</si>
  <si>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</si>
  <si>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</si>
  <si>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</si>
  <si>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</si>
  <si>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</si>
  <si>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</si>
  <si>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</si>
  <si>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</si>
  <si>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</si>
  <si>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</si>
  <si>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</si>
  <si>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</si>
  <si>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</si>
  <si>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</si>
  <si>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</si>
  <si>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</si>
  <si>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</si>
  <si>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</si>
  <si>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</si>
  <si>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</si>
  <si>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</si>
  <si>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</si>
  <si>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</si>
  <si>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</si>
  <si>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</si>
  <si>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</si>
  <si>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</si>
  <si>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</si>
  <si>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</si>
  <si>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</si>
  <si>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</si>
  <si>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</si>
  <si>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</si>
  <si>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</si>
  <si>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</si>
  <si>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</si>
  <si>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</si>
  <si>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</si>
  <si>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</si>
  <si>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</si>
  <si>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</si>
  <si>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</si>
  <si>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</si>
  <si>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</si>
  <si>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</si>
  <si>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</si>
  <si>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</si>
  <si>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</si>
  <si>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</si>
  <si>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</si>
  <si>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</si>
  <si>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</si>
  <si>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</si>
  <si>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</si>
  <si>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</si>
  <si>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</si>
  <si>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</si>
  <si>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</si>
  <si>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</si>
  <si>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</si>
  <si>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</si>
  <si>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</si>
  <si>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</si>
  <si>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</si>
  <si>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</si>
  <si>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</si>
  <si>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</si>
  <si>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</si>
  <si>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</si>
  <si>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</si>
  <si>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</si>
  <si>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</si>
  <si>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</si>
  <si>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</si>
  <si>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</si>
  <si>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</si>
  <si>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</si>
  <si>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</si>
  <si>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</si>
  <si>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</si>
  <si>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</si>
  <si>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</si>
  <si>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</si>
  <si>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</si>
  <si>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</si>
  <si>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</si>
  <si>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</si>
  <si>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</si>
  <si>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</si>
  <si>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</si>
  <si>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</si>
  <si>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</si>
  <si>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</si>
  <si>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</si>
  <si>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</si>
  <si>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</si>
  <si>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</si>
  <si>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</si>
  <si>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</si>
  <si>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</si>
  <si>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</si>
  <si>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</si>
  <si>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</si>
  <si>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</si>
  <si>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</si>
  <si>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</si>
  <si>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</si>
  <si>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</si>
  <si>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</si>
  <si>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</si>
  <si>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</si>
  <si>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</si>
  <si>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</si>
  <si>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</si>
  <si>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</si>
  <si>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</si>
  <si>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</si>
  <si>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</si>
  <si>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</si>
  <si>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</si>
  <si>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</si>
  <si>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</si>
  <si>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</si>
  <si>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</si>
  <si>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</si>
  <si>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</si>
  <si>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</si>
  <si>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</si>
  <si>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</si>
  <si>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</si>
  <si>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</si>
  <si>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</si>
  <si>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</si>
  <si>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</si>
  <si>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</si>
  <si>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</si>
  <si>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</si>
  <si>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</si>
  <si>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</si>
  <si>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</si>
  <si>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</si>
  <si>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</si>
  <si>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</si>
  <si>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</si>
  <si>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</si>
  <si>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</si>
  <si>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</si>
  <si>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</si>
  <si>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</si>
  <si>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</si>
  <si>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</si>
  <si>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</si>
  <si>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</si>
  <si>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</si>
  <si>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</si>
  <si>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</si>
  <si>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</si>
  <si>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</si>
  <si>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</si>
  <si>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</si>
  <si>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</si>
  <si>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</si>
  <si>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</si>
  <si>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</si>
  <si>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</si>
  <si>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</si>
  <si>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</si>
  <si>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</si>
  <si>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</si>
  <si>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</si>
  <si>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</si>
  <si>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</si>
  <si>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</si>
  <si>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</si>
  <si>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</si>
  <si>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</si>
  <si>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</si>
  <si>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</si>
  <si>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</si>
  <si>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</si>
  <si>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</si>
  <si>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</si>
  <si>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</si>
  <si>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</si>
  <si>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</si>
  <si>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</si>
  <si>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</si>
  <si>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</si>
  <si>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</si>
  <si>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</si>
  <si>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</si>
  <si>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</si>
  <si>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</si>
  <si>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</si>
  <si>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</si>
  <si>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</si>
  <si>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</si>
  <si>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</si>
  <si>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</si>
  <si>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</si>
  <si>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</si>
  <si>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</si>
  <si>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</si>
  <si>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</si>
  <si>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</si>
  <si>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</si>
  <si>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</si>
  <si>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</si>
  <si>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</si>
  <si>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</si>
  <si>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</si>
  <si>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</si>
  <si>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</si>
  <si>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</si>
  <si>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</si>
  <si>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</si>
  <si>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</si>
  <si>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</si>
  <si>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</si>
  <si>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</si>
  <si>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</si>
  <si>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</si>
  <si>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</si>
  <si>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</si>
  <si>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</si>
  <si>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</si>
  <si>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</si>
  <si>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</si>
  <si>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</si>
  <si>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</si>
  <si>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</si>
  <si>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</si>
  <si>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</si>
  <si>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</si>
  <si>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</si>
  <si>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</si>
  <si>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</si>
  <si>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</si>
  <si>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</si>
  <si>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</si>
  <si>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</si>
  <si>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</si>
  <si>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</si>
  <si>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</si>
  <si>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</si>
  <si>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</si>
  <si>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</si>
  <si>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</si>
  <si>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</si>
  <si>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</si>
  <si>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</si>
  <si>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</si>
  <si>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</si>
  <si>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</si>
  <si>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</si>
  <si>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</si>
  <si>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</si>
  <si>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</si>
  <si>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</si>
  <si>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</si>
  <si>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</si>
  <si>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</si>
  <si>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</si>
  <si>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</si>
  <si>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</si>
  <si>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</si>
  <si>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</si>
  <si>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</si>
  <si>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</si>
  <si>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</si>
  <si>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</si>
  <si>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</si>
  <si>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</si>
  <si>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</si>
  <si>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</si>
  <si>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</si>
  <si>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</si>
  <si>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</si>
  <si>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</si>
  <si>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</si>
  <si>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</si>
  <si>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</si>
  <si>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</si>
  <si>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</si>
  <si>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</si>
  <si>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</si>
  <si>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</si>
  <si>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</si>
  <si>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</si>
  <si>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</si>
  <si>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</si>
  <si>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</si>
  <si>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</si>
  <si>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</si>
  <si>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</si>
  <si>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</si>
  <si>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</si>
  <si>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</si>
  <si>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</si>
  <si>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</si>
  <si>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</si>
  <si>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</si>
  <si>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</si>
  <si>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</si>
  <si>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</si>
  <si>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</si>
  <si>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</si>
  <si>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</si>
  <si>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</si>
  <si>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</si>
  <si>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</si>
  <si>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</si>
  <si>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</si>
  <si>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</si>
  <si>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</si>
  <si>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</si>
  <si>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</si>
  <si>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</si>
  <si>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</si>
  <si>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</si>
  <si>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</si>
  <si>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</si>
  <si>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</si>
  <si>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</si>
  <si>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</si>
  <si>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</si>
  <si>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</si>
  <si>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</si>
  <si>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</si>
  <si>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</si>
  <si>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</si>
  <si>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</si>
  <si>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</si>
  <si>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</si>
  <si>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</si>
  <si>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</si>
  <si>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</si>
  <si>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</si>
  <si>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</si>
  <si>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</si>
  <si>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</si>
  <si>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</si>
  <si>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</si>
  <si>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</si>
  <si>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</si>
  <si>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</si>
  <si>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</si>
  <si>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</si>
  <si>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</si>
  <si>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</si>
  <si>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</si>
  <si>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</si>
  <si>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</si>
  <si>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</si>
  <si>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</si>
  <si>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</si>
  <si>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</si>
  <si>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</si>
  <si>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</si>
  <si>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</si>
  <si>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</si>
  <si>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</si>
  <si>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</si>
  <si>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</si>
  <si>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</si>
  <si>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</si>
  <si>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</si>
  <si>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</si>
  <si>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</si>
  <si>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</si>
  <si>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</si>
  <si>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</si>
  <si>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</si>
  <si>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</si>
  <si>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</si>
  <si>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</si>
  <si>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</si>
  <si>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</si>
  <si>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</si>
  <si>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</si>
  <si>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</si>
  <si>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</si>
  <si>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</si>
  <si>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</si>
  <si>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</si>
  <si>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</si>
  <si>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</si>
  <si>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</si>
  <si>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</si>
  <si>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</si>
  <si>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</si>
  <si>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</si>
  <si>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</si>
  <si>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</si>
  <si>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</si>
  <si>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</si>
  <si>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</si>
  <si>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</si>
  <si>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</si>
  <si>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</si>
  <si>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</si>
  <si>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</si>
  <si>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</si>
  <si>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</si>
  <si>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</si>
  <si>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</si>
  <si>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</si>
  <si>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</si>
  <si>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</si>
  <si>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</si>
  <si>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</si>
  <si>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</si>
  <si>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</si>
  <si>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</si>
  <si>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</si>
  <si>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</si>
  <si>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</si>
  <si>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</si>
  <si>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</si>
  <si>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</si>
  <si>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</si>
  <si>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</si>
  <si>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</si>
  <si>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</si>
  <si>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</si>
  <si>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</si>
  <si>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</si>
  <si>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</si>
  <si>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</si>
  <si>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</si>
  <si>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</si>
  <si>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</si>
  <si>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</si>
  <si>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</si>
  <si>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</si>
  <si>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</si>
  <si>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</si>
  <si>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</si>
  <si>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</si>
  <si>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</si>
  <si>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</si>
  <si>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</si>
  <si>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</si>
  <si>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</si>
  <si>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</si>
  <si>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</si>
  <si>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</si>
  <si>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</si>
  <si>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</si>
  <si>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</si>
  <si>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</si>
  <si>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</si>
  <si>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</si>
  <si>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</si>
  <si>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</si>
  <si>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</si>
  <si>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</si>
  <si>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</si>
  <si>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</si>
  <si>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</si>
  <si>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</si>
  <si>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</si>
  <si>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</si>
  <si>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</si>
  <si>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</si>
  <si>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</si>
  <si>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</si>
  <si>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</si>
  <si>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</si>
  <si>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</si>
  <si>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</si>
  <si>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</si>
  <si>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</si>
  <si>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</si>
  <si>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</si>
  <si>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</si>
  <si>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</si>
  <si>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</si>
  <si>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</si>
  <si>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</si>
  <si>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</si>
  <si>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</si>
  <si>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</si>
  <si>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</si>
  <si>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</si>
  <si>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</si>
  <si>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</si>
  <si>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</si>
  <si>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</si>
  <si>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</si>
  <si>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</si>
  <si>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</si>
  <si>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</si>
  <si>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</si>
  <si>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</si>
  <si>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</si>
  <si>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</si>
  <si>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</si>
  <si>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</si>
  <si>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</si>
  <si>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</si>
  <si>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</si>
  <si>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</si>
  <si>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</si>
  <si>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</si>
  <si>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</si>
  <si>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</si>
  <si>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</si>
  <si>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</si>
  <si>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</si>
  <si>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</si>
  <si>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</si>
  <si>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</si>
  <si>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</si>
  <si>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</si>
  <si>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</si>
  <si>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</si>
  <si>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</si>
  <si>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</si>
  <si>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</si>
  <si>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</si>
  <si>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</si>
  <si>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</si>
  <si>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</si>
  <si>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</si>
  <si>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</si>
  <si>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</si>
  <si>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</si>
  <si>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</si>
  <si>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</si>
  <si>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</si>
  <si>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</si>
  <si>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</si>
  <si>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</si>
  <si>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</si>
  <si>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</si>
  <si>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</si>
  <si>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</si>
  <si>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</si>
  <si>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</si>
  <si>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</si>
  <si>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</si>
  <si>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</si>
  <si>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</si>
  <si>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</si>
  <si>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</si>
  <si>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</si>
  <si>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</si>
  <si>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</si>
  <si>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</si>
  <si>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</si>
  <si>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</si>
  <si>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</si>
  <si>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</si>
  <si>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</si>
  <si>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</si>
  <si>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</si>
  <si>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</si>
  <si>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</si>
  <si>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</si>
  <si>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</si>
  <si>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</si>
  <si>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</si>
  <si>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</si>
  <si>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</si>
  <si>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</si>
  <si>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</si>
  <si>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</si>
  <si>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</si>
  <si>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</si>
  <si>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</si>
  <si>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</si>
  <si>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</si>
  <si>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</si>
  <si>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</si>
  <si>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</si>
  <si>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</si>
  <si>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</si>
  <si>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</si>
  <si>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</si>
  <si>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</si>
  <si>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</si>
  <si>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</si>
  <si>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</si>
  <si>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</si>
  <si>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</si>
  <si>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</si>
  <si>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</si>
  <si>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</si>
  <si>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</si>
  <si>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</si>
  <si>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</si>
  <si>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</si>
  <si>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</si>
  <si>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</si>
  <si>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</si>
  <si>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</si>
  <si>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</si>
  <si>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</si>
  <si>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</si>
  <si>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</si>
  <si>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</si>
  <si>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</si>
  <si>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</si>
  <si>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</si>
  <si>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</si>
  <si>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</si>
  <si>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</si>
  <si>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</si>
  <si>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</si>
  <si>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</si>
  <si>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</si>
  <si>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</si>
  <si>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</si>
  <si>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</si>
  <si>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</si>
  <si>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</si>
  <si>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</si>
  <si>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</si>
  <si>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</si>
  <si>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</si>
  <si>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</si>
  <si>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</si>
  <si>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</si>
  <si>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</si>
  <si>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</si>
  <si>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</si>
  <si>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</si>
  <si>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</si>
  <si>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</si>
  <si>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</si>
  <si>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</si>
  <si>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</si>
  <si>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</si>
  <si>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</si>
  <si>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</si>
  <si>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</si>
  <si>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</si>
  <si>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</si>
  <si>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</si>
  <si>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</si>
  <si>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</si>
  <si>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</si>
  <si>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</si>
  <si>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</si>
  <si>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</si>
  <si>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</si>
  <si>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</si>
  <si>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</si>
  <si>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</si>
  <si>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</si>
  <si>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</si>
  <si>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</si>
  <si>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</si>
  <si>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</si>
  <si>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</si>
  <si>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</si>
  <si>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</si>
  <si>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</si>
  <si>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</si>
  <si>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</si>
  <si>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</si>
  <si>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</si>
  <si>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</si>
  <si>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</si>
  <si>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</si>
  <si>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</si>
  <si>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</si>
  <si>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</si>
  <si>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</si>
  <si>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</si>
  <si>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</si>
  <si>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</si>
  <si>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</si>
  <si>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</si>
  <si>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</si>
  <si>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</si>
  <si>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</si>
  <si>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</si>
  <si>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</si>
  <si>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</si>
  <si>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</si>
  <si>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</si>
  <si>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</si>
  <si>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</si>
  <si>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</si>
  <si>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</si>
  <si>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</si>
  <si>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</si>
  <si>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</si>
  <si>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</si>
  <si>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</si>
  <si>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</si>
  <si>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</si>
  <si>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</si>
  <si>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</si>
  <si>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</si>
  <si>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</si>
  <si>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</si>
  <si>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</si>
  <si>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</si>
  <si>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</si>
  <si>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</si>
  <si>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</si>
  <si>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</si>
  <si>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</si>
  <si>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</si>
  <si>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</si>
  <si>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</si>
  <si>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</si>
  <si>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</si>
  <si>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</si>
  <si>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</si>
  <si>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</si>
  <si>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</si>
  <si>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</si>
  <si>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</si>
  <si>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</si>
  <si>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</si>
  <si>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</si>
  <si>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</si>
  <si>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</si>
  <si>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</si>
  <si>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</si>
  <si>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</si>
  <si>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</si>
  <si>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</si>
  <si>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</si>
  <si>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</si>
  <si>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</si>
  <si>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</si>
  <si>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</si>
  <si>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</si>
  <si>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</si>
  <si>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</si>
  <si>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</si>
  <si>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</si>
  <si>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</si>
  <si>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</si>
  <si>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</si>
  <si>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</si>
  <si>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</si>
  <si>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</si>
  <si>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</si>
  <si>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</si>
  <si>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</si>
  <si>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</si>
  <si>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</si>
  <si>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</si>
  <si>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</si>
  <si>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</si>
  <si>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</si>
  <si>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</si>
  <si>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</si>
  <si>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</si>
  <si>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</si>
  <si>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</si>
  <si>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</si>
  <si>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</si>
  <si>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</si>
  <si>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</si>
  <si>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</si>
  <si>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</si>
  <si>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</si>
  <si>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</si>
  <si>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</si>
  <si>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</si>
  <si>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</si>
  <si>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</si>
  <si>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</si>
  <si>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</si>
  <si>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</si>
  <si>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</si>
  <si>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</si>
  <si>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</si>
  <si>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</si>
  <si>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</si>
  <si>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</si>
  <si>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</si>
  <si>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</si>
  <si>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</si>
  <si>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</si>
  <si>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</si>
  <si>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</si>
  <si>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</si>
  <si>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</si>
  <si>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</si>
  <si>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</si>
  <si>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</si>
  <si>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</si>
  <si>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</si>
  <si>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</si>
  <si>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</si>
  <si>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</si>
  <si>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</si>
  <si>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</si>
  <si>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</si>
  <si>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</si>
  <si>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</si>
  <si>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</si>
  <si>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</si>
  <si>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</si>
  <si>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</si>
  <si>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</si>
  <si>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</si>
  <si>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</si>
  <si>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</si>
  <si>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</si>
  <si>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</si>
  <si>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</si>
  <si>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</si>
  <si>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</si>
  <si>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</si>
  <si>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</si>
  <si>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</si>
  <si>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</si>
  <si>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</si>
  <si>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</si>
  <si>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</si>
  <si>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</si>
  <si>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</si>
  <si>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</si>
  <si>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</si>
  <si>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</si>
  <si>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</si>
  <si>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</si>
  <si>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</si>
  <si>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</si>
  <si>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</si>
  <si>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</si>
  <si>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</si>
  <si>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</si>
  <si>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</si>
  <si>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</si>
  <si>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</si>
  <si>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</si>
  <si>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</si>
  <si>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</si>
  <si>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</si>
  <si>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</si>
  <si>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</si>
  <si>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</si>
  <si>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</si>
  <si>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</si>
  <si>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</si>
  <si>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</si>
  <si>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</si>
  <si>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</si>
  <si>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</si>
  <si>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</si>
  <si>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</si>
  <si>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</si>
  <si>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</si>
  <si>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</si>
  <si>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</si>
  <si>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</si>
  <si>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</si>
  <si>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</si>
  <si>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</si>
  <si>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</si>
  <si>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</si>
  <si>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</si>
  <si>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</si>
  <si>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</si>
  <si>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</si>
  <si>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</si>
  <si>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</si>
  <si>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</si>
  <si>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</si>
  <si>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</si>
  <si>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</si>
  <si>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</si>
  <si>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</si>
  <si>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</si>
  <si>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</si>
  <si>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</si>
  <si>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</si>
  <si>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</si>
  <si>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</si>
  <si>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</si>
  <si>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</si>
  <si>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</si>
  <si>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</si>
  <si>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</si>
  <si>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</si>
  <si>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</si>
  <si>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</si>
  <si>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</si>
  <si>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</si>
  <si>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</si>
  <si>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</si>
  <si>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</si>
  <si>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</si>
  <si>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</si>
  <si>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</si>
  <si>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</si>
  <si>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</si>
  <si>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</si>
  <si>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</si>
  <si>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</si>
  <si>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</si>
  <si>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</si>
  <si>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</si>
  <si>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</si>
  <si>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</si>
  <si>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</si>
  <si>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</si>
  <si>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</si>
  <si>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</si>
  <si>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</si>
  <si>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</si>
  <si>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</si>
  <si>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</si>
  <si>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</si>
  <si>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</si>
  <si>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</si>
  <si>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</si>
  <si>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</si>
  <si>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</si>
  <si>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</si>
  <si>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</si>
  <si>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</si>
  <si>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</si>
  <si>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</si>
  <si>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</si>
  <si>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</si>
  <si>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</si>
  <si>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</si>
  <si>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</si>
  <si>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</si>
  <si>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</si>
  <si>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</si>
  <si>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</si>
  <si>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</si>
  <si>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</si>
  <si>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</si>
  <si>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</si>
  <si>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</si>
  <si>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</si>
  <si>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</si>
  <si>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</si>
  <si>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</si>
  <si>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</si>
  <si>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</si>
  <si>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</si>
  <si>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</si>
  <si>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</si>
  <si>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</si>
  <si>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</si>
  <si>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</si>
  <si>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</si>
  <si>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</si>
  <si>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</si>
  <si>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</si>
  <si>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</si>
  <si>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</si>
  <si>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</si>
  <si>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</si>
  <si>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</si>
  <si>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</si>
  <si>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</si>
  <si>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</si>
  <si>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</si>
  <si>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</si>
  <si>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</si>
  <si>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</si>
  <si>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</si>
  <si>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</si>
  <si>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</si>
  <si>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</si>
  <si>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</si>
  <si>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</si>
  <si>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</si>
  <si>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</si>
  <si>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</si>
  <si>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</si>
  <si>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</si>
  <si>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</si>
  <si>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</si>
  <si>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</si>
  <si>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</si>
  <si>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</si>
  <si>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</si>
  <si>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</si>
  <si>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</si>
  <si>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</si>
  <si>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</si>
  <si>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</si>
  <si>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</si>
  <si>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</si>
  <si>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</si>
  <si>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</si>
  <si>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</si>
  <si>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</si>
  <si>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</si>
  <si>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</si>
  <si>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</si>
  <si>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</si>
  <si>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</si>
  <si>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</si>
  <si>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</si>
  <si>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</si>
  <si>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</si>
  <si>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</si>
  <si>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</si>
  <si>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</si>
  <si>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</si>
  <si>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</si>
  <si>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</si>
  <si>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</si>
  <si>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</si>
  <si>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</si>
  <si>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</si>
  <si>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</si>
  <si>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</si>
  <si>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</si>
  <si>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</si>
  <si>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</si>
  <si>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</si>
  <si>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</si>
  <si>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</si>
  <si>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</si>
  <si>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</si>
  <si>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</si>
  <si>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</si>
  <si>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</si>
  <si>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</si>
  <si>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</si>
  <si>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</si>
  <si>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</si>
  <si>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</si>
  <si>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</si>
  <si>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</si>
  <si>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</si>
  <si>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</si>
  <si>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</si>
  <si>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</si>
  <si>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</si>
  <si>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</si>
  <si>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</si>
  <si>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</si>
  <si>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</si>
  <si>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</si>
  <si>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</si>
  <si>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</si>
  <si>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</si>
  <si>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</si>
  <si>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</si>
  <si>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</si>
  <si>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</si>
  <si>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</si>
  <si>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</si>
  <si>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</si>
  <si>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</si>
  <si>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</si>
  <si>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</si>
  <si>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</si>
  <si>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</si>
  <si>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</si>
  <si>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</si>
  <si>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</si>
  <si>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</si>
  <si>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</si>
  <si>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</si>
  <si>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</si>
  <si>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</si>
  <si>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</si>
  <si>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</si>
  <si>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</si>
  <si>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</si>
  <si>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</si>
  <si>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</si>
  <si>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</si>
  <si>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</si>
  <si>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</si>
  <si>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</si>
  <si>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</si>
  <si>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</si>
  <si>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</si>
  <si>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</si>
  <si>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</si>
  <si>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</si>
  <si>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</si>
  <si>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</si>
  <si>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</si>
  <si>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</si>
  <si>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</si>
  <si>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</si>
  <si>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</si>
  <si>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</si>
  <si>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</si>
  <si>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</si>
  <si>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</si>
  <si>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</si>
  <si>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</si>
  <si>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</si>
  <si>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</si>
  <si>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</si>
  <si>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</si>
  <si>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</si>
  <si>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</si>
  <si>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</si>
  <si>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</si>
  <si>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</si>
  <si>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</si>
  <si>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</si>
  <si>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</si>
  <si>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</si>
  <si>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</si>
  <si>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</si>
  <si>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</si>
  <si>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</si>
  <si>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</si>
  <si>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</si>
  <si>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</si>
  <si>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</si>
  <si>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</si>
  <si>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</si>
  <si>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</si>
  <si>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</si>
  <si>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</si>
  <si>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</si>
  <si>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</si>
  <si>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</si>
  <si>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</si>
  <si>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</si>
  <si>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</si>
  <si>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</si>
  <si>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</si>
  <si>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</si>
  <si>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</si>
  <si>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</si>
  <si>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</si>
  <si>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</si>
  <si>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</si>
  <si>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</si>
  <si>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</si>
  <si>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</si>
  <si>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</si>
  <si>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</si>
  <si>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</si>
  <si>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</si>
  <si>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</si>
  <si>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</si>
  <si>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</si>
  <si>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</si>
  <si>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</si>
  <si>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</si>
  <si>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</si>
  <si>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</si>
  <si>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</si>
  <si>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</si>
  <si>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</si>
  <si>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</si>
  <si>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</si>
  <si>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</si>
  <si>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</si>
  <si>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</si>
  <si>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</si>
  <si>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</si>
  <si>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</si>
  <si>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</si>
  <si>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</si>
  <si>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</si>
  <si>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</si>
  <si>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</si>
  <si>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</si>
  <si>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</si>
  <si>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</si>
  <si>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</si>
  <si>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</si>
  <si>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</si>
  <si>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</si>
  <si>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</si>
  <si>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</si>
  <si>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</si>
  <si>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</si>
  <si>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</si>
  <si>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</si>
  <si>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</si>
  <si>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</si>
  <si>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</si>
  <si>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</si>
  <si>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</si>
  <si>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</si>
  <si>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</si>
  <si>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</si>
  <si>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</si>
  <si>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</si>
  <si>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</si>
  <si>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</si>
  <si>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</si>
  <si>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</si>
  <si>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</si>
  <si>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</si>
  <si>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</si>
  <si>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</si>
  <si>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</si>
  <si>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</si>
  <si>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</si>
  <si>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</si>
  <si>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</si>
  <si>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</si>
  <si>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</si>
  <si>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</si>
  <si>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</si>
  <si>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</si>
  <si>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</si>
  <si>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</si>
  <si>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</si>
  <si>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</si>
  <si>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</si>
  <si>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</si>
  <si>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</si>
  <si>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</si>
  <si>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</si>
  <si>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</si>
  <si>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</si>
  <si>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</si>
  <si>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</si>
  <si>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</si>
  <si>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</si>
  <si>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</si>
  <si>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</si>
  <si>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</si>
  <si>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</si>
  <si>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</si>
  <si>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</si>
  <si>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</si>
  <si>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</si>
  <si>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</si>
  <si>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</si>
  <si>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</si>
  <si>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</si>
  <si>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</si>
  <si>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</si>
  <si>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</si>
  <si>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</si>
  <si>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</si>
  <si>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</si>
  <si>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</si>
  <si>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</si>
  <si>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</si>
  <si>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</si>
  <si>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</si>
  <si>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</si>
  <si>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</si>
  <si>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</si>
  <si>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</si>
  <si>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</si>
  <si>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</si>
  <si>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</si>
  <si>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</si>
  <si>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</si>
  <si>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</si>
  <si>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</si>
  <si>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</si>
  <si>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</si>
  <si>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</si>
  <si>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</si>
  <si>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</si>
  <si>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</si>
  <si>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</si>
  <si>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</si>
  <si>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</si>
  <si>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</si>
  <si>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</si>
  <si>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</si>
  <si>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</si>
  <si>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</si>
  <si>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</si>
  <si>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</si>
  <si>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</si>
  <si>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</si>
  <si>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</si>
  <si>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</si>
  <si>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</si>
  <si>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</si>
  <si>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</si>
  <si>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</si>
  <si>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</si>
  <si>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</si>
  <si>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</si>
  <si>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</si>
  <si>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</si>
  <si>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</si>
  <si>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</si>
  <si>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</si>
  <si>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</si>
  <si>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</si>
  <si>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</si>
  <si>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</si>
  <si>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</si>
  <si>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</si>
  <si>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</si>
  <si>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</si>
  <si>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</si>
  <si>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</si>
  <si>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</si>
  <si>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</si>
  <si>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</si>
  <si>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</si>
  <si>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</si>
  <si>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</si>
  <si>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</si>
  <si>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</si>
  <si>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</si>
  <si>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</si>
  <si>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</si>
  <si>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</si>
  <si>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</si>
  <si>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</si>
  <si>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</si>
  <si>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</si>
  <si>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</si>
  <si>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</si>
  <si>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</si>
  <si>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</si>
  <si>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</si>
  <si>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</si>
  <si>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</si>
  <si>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</si>
  <si>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</si>
  <si>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</si>
  <si>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</si>
  <si>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</si>
  <si>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</si>
  <si>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</si>
  <si>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</si>
  <si>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</si>
  <si>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</si>
  <si>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</si>
  <si>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</si>
  <si>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</si>
  <si>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</si>
  <si>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</si>
  <si>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</si>
  <si>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</si>
  <si>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</si>
  <si>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</si>
  <si>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</si>
  <si>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</si>
  <si>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</si>
  <si>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</si>
  <si>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</si>
  <si>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</si>
  <si>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</si>
  <si>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</si>
  <si>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</si>
  <si>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</si>
  <si>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</si>
  <si>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</si>
  <si>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</si>
  <si>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</si>
  <si>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</si>
  <si>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</si>
  <si>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</si>
  <si>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</si>
  <si>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</si>
  <si>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</si>
  <si>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</si>
  <si>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</si>
  <si>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</si>
  <si>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</si>
  <si>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</si>
  <si>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</si>
  <si>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</si>
  <si>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</si>
  <si>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</si>
  <si>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</si>
  <si>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</si>
  <si>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</si>
  <si>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</si>
  <si>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</si>
  <si>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</si>
  <si>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</si>
  <si>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</si>
  <si>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</si>
  <si>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</si>
  <si>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</si>
  <si>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</si>
  <si>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</si>
  <si>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</si>
  <si>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</si>
  <si>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</si>
  <si>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</si>
  <si>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</si>
  <si>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</si>
  <si>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</si>
  <si>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</si>
  <si>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</si>
  <si>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</si>
  <si>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</si>
  <si>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</si>
  <si>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</si>
  <si>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</si>
  <si>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</si>
  <si>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</si>
  <si>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</si>
  <si>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</si>
  <si>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</si>
  <si>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</si>
  <si>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</si>
  <si>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</si>
  <si>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</si>
  <si>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</si>
  <si>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</si>
  <si>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</si>
  <si>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</si>
  <si>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</si>
  <si>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</si>
  <si>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</si>
  <si>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</si>
  <si>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</si>
  <si>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</si>
  <si>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</si>
  <si>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</si>
  <si>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</si>
  <si>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</si>
  <si>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</si>
  <si>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</si>
  <si>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</si>
  <si>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</si>
  <si>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</si>
  <si>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</si>
  <si>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</si>
  <si>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</si>
  <si>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</si>
  <si>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</si>
  <si>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</si>
  <si>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</si>
  <si>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</si>
  <si>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</si>
  <si>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</si>
  <si>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</si>
  <si>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</si>
  <si>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</si>
  <si>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</si>
  <si>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</si>
  <si>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</si>
  <si>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</si>
  <si>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</si>
  <si>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</si>
  <si>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</si>
  <si>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</si>
  <si>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</si>
  <si>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</si>
  <si>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</si>
  <si>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</si>
  <si>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</si>
  <si>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</si>
  <si>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</si>
  <si>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</si>
  <si>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</si>
  <si>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</si>
  <si>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</si>
  <si>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</si>
  <si>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</si>
  <si>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</si>
  <si>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</si>
  <si>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</si>
  <si>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</si>
  <si>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</si>
  <si>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</si>
  <si>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</si>
  <si>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</si>
  <si>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</si>
  <si>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</si>
  <si>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</si>
  <si>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</si>
  <si>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</si>
  <si>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</si>
  <si>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</si>
  <si>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</si>
  <si>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</si>
  <si>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</si>
  <si>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</si>
  <si>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</si>
  <si>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</si>
  <si>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</si>
  <si>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</si>
  <si>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</si>
  <si>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</si>
  <si>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</si>
  <si>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</si>
  <si>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</si>
  <si>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</si>
  <si>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</si>
  <si>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</si>
  <si>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</si>
  <si>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</si>
  <si>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</si>
  <si>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</si>
  <si>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</si>
  <si>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</si>
  <si>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</si>
  <si>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</si>
  <si>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</si>
  <si>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</si>
  <si>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</si>
  <si>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</si>
  <si>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</si>
  <si>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</si>
  <si>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</si>
  <si>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</si>
  <si>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</si>
  <si>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</si>
  <si>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</si>
  <si>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</si>
  <si>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</si>
  <si>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</si>
  <si>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</si>
  <si>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</si>
  <si>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</si>
  <si>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</si>
  <si>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</si>
  <si>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</si>
  <si>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</si>
  <si>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</si>
  <si>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</si>
  <si>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</si>
  <si>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</si>
  <si>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</si>
  <si>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</si>
  <si>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</si>
  <si>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</si>
  <si>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</si>
  <si>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</si>
  <si>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</si>
  <si>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</si>
  <si>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</si>
  <si>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</si>
  <si>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</si>
  <si>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</si>
  <si>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</si>
  <si>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</si>
  <si>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</si>
  <si>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</si>
  <si>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</si>
  <si>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</si>
  <si>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</si>
  <si>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</si>
  <si>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</si>
  <si>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</si>
  <si>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</si>
  <si>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</si>
  <si>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</si>
  <si>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</si>
  <si>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</si>
  <si>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</si>
  <si>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</si>
  <si>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</si>
  <si>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</si>
  <si>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</si>
  <si>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</si>
  <si>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</si>
  <si>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</si>
  <si>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</si>
  <si>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</si>
  <si>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</si>
  <si>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</si>
  <si>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</si>
  <si>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</si>
  <si>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</si>
  <si>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</si>
  <si>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</si>
  <si>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</si>
  <si>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</si>
  <si>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</si>
  <si>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</si>
  <si>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</si>
  <si>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</si>
  <si>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</si>
  <si>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</si>
  <si>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</si>
  <si>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</si>
  <si>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</si>
  <si>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</si>
  <si>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</si>
  <si>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</si>
  <si>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</si>
  <si>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</si>
  <si>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</si>
  <si>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</si>
  <si>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</si>
  <si>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</si>
  <si>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</si>
  <si>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</si>
  <si>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</si>
  <si>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</si>
  <si>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</si>
  <si>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</si>
  <si>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</si>
  <si>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</si>
  <si>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</si>
  <si>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</si>
  <si>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</si>
  <si>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</si>
  <si>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</si>
  <si>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</si>
  <si>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</si>
  <si>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</si>
  <si>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</si>
  <si>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</si>
  <si>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</si>
  <si>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</si>
  <si>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</si>
  <si>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</si>
  <si>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</si>
  <si>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</si>
  <si>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</si>
  <si>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</si>
  <si>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</si>
  <si>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</si>
  <si>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</si>
  <si>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</si>
  <si>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</si>
  <si>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</si>
  <si>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</si>
  <si>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</si>
  <si>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</si>
  <si>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</si>
  <si>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</si>
  <si>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</si>
  <si>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</si>
  <si>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</si>
  <si>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</si>
  <si>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</si>
  <si>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</si>
  <si>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</si>
  <si>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</si>
  <si>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</si>
  <si>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</si>
  <si>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</si>
  <si>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</si>
  <si>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</si>
  <si>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</si>
  <si>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</si>
  <si>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</si>
  <si>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</si>
  <si>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</si>
  <si>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</si>
  <si>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</si>
  <si>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</si>
  <si>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</si>
  <si>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</si>
  <si>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</si>
  <si>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</si>
  <si>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</si>
  <si>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</si>
  <si>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</si>
  <si>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</si>
  <si>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</si>
  <si>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</si>
  <si>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</si>
  <si>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</si>
  <si>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</si>
  <si>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</si>
  <si>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</si>
  <si>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</si>
  <si>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</si>
  <si>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</si>
  <si>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</si>
  <si>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</si>
  <si>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</si>
  <si>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</si>
  <si>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</si>
  <si>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</si>
  <si>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</si>
  <si>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</si>
  <si>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</si>
  <si>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</si>
  <si>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</si>
  <si>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</si>
  <si>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</si>
  <si>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</si>
  <si>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</si>
  <si>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</si>
  <si>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</si>
  <si>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</si>
  <si>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</si>
  <si>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</si>
  <si>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</si>
  <si>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</si>
  <si>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</si>
  <si>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</si>
  <si>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</si>
  <si>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</si>
  <si>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</si>
  <si>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</si>
  <si>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</si>
  <si>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</si>
  <si>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</si>
  <si>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</si>
  <si>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</si>
  <si>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</si>
  <si>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</si>
  <si>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</si>
  <si>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</si>
  <si>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</si>
  <si>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</si>
  <si>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</si>
  <si>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</si>
  <si>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</si>
  <si>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</si>
  <si>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</si>
  <si>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</si>
  <si>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</si>
  <si>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</si>
  <si>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</si>
  <si>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</si>
  <si>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</si>
  <si>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</si>
  <si>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</si>
  <si>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</si>
  <si>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</si>
  <si>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</si>
  <si>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</si>
  <si>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</si>
  <si>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</si>
  <si>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</si>
  <si>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</si>
  <si>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</si>
  <si>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</si>
  <si>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</si>
  <si>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</si>
  <si>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</si>
  <si>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</si>
  <si>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</si>
  <si>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</si>
  <si>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</si>
  <si>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</si>
  <si>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</si>
  <si>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</si>
  <si>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</si>
  <si>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</si>
  <si>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</si>
  <si>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</si>
  <si>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</si>
  <si>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</si>
  <si>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</si>
  <si>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</si>
  <si>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</si>
  <si>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</si>
  <si>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</si>
  <si>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</si>
  <si>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</si>
  <si>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</si>
  <si>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</si>
  <si>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</si>
  <si>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</si>
  <si>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</si>
  <si>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</si>
  <si>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</si>
  <si>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</si>
  <si>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</si>
  <si>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</si>
  <si>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</si>
  <si>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</si>
  <si>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</si>
  <si>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</si>
  <si>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</si>
  <si>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</si>
  <si>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</si>
  <si>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</si>
  <si>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</si>
  <si>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</si>
  <si>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</si>
  <si>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</si>
  <si>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</si>
  <si>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</si>
  <si>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</si>
  <si>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</si>
  <si>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</si>
  <si>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</si>
  <si>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</si>
  <si>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</si>
  <si>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</si>
  <si>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</si>
  <si>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</si>
  <si>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</si>
  <si>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</si>
  <si>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</si>
  <si>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</si>
  <si>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</si>
  <si>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</si>
  <si>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</si>
  <si>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</si>
  <si>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</si>
  <si>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</si>
  <si>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</si>
  <si>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</si>
  <si>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</si>
  <si>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</si>
  <si>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</si>
  <si>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</si>
  <si>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</si>
  <si>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</si>
  <si>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</si>
  <si>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</si>
  <si>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</si>
  <si>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</si>
  <si>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</si>
  <si>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</si>
  <si>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</si>
  <si>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</si>
  <si>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</si>
  <si>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</si>
  <si>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</si>
  <si>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</si>
  <si>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</si>
  <si>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</si>
  <si>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</si>
  <si>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</si>
  <si>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</si>
  <si>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</si>
  <si>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</si>
  <si>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</si>
  <si>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</si>
  <si>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</si>
  <si>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</si>
  <si>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</si>
  <si>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</si>
  <si>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</si>
  <si>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</si>
  <si>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</si>
  <si>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</si>
  <si>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</si>
  <si>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</si>
  <si>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</si>
  <si>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</si>
  <si>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</si>
  <si>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</si>
  <si>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</si>
  <si>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</si>
  <si>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</si>
  <si>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</si>
  <si>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</si>
  <si>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</si>
  <si>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</si>
  <si>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</si>
  <si>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</si>
  <si>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</si>
  <si>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</si>
  <si>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</si>
  <si>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</si>
  <si>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</si>
  <si>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</si>
  <si>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</si>
  <si>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</si>
  <si>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</si>
  <si>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</si>
  <si>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</si>
  <si>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</si>
  <si>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</si>
  <si>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</si>
  <si>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</si>
  <si>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</si>
  <si>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</si>
  <si>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</si>
  <si>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</si>
  <si>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</si>
  <si>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</si>
  <si>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</si>
  <si>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</si>
  <si>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</si>
  <si>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</si>
  <si>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</si>
  <si>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</si>
  <si>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</si>
  <si>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</si>
  <si>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</si>
  <si>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</si>
  <si>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</si>
  <si>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</si>
  <si>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</si>
  <si>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</si>
  <si>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</si>
  <si>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</si>
  <si>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</si>
  <si>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</si>
  <si>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</si>
  <si>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</si>
  <si>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</si>
  <si>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</si>
  <si>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</si>
  <si>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</si>
  <si>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</si>
  <si>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</si>
  <si>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</si>
  <si>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</si>
  <si>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</si>
  <si>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</si>
  <si>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</si>
  <si>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</si>
  <si>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</si>
  <si>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</si>
  <si>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</si>
  <si>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</si>
  <si>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</si>
  <si>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</si>
  <si>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</si>
  <si>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</si>
  <si>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</si>
  <si>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</si>
  <si>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</si>
  <si>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</si>
  <si>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</si>
  <si>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</si>
  <si>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</si>
  <si>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</si>
  <si>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</si>
  <si>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</si>
  <si>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</si>
  <si>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</si>
  <si>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</si>
  <si>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</si>
  <si>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</si>
  <si>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</si>
  <si>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</si>
  <si>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</si>
  <si>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</si>
  <si>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</si>
  <si>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</si>
  <si>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</si>
  <si>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</si>
  <si>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</si>
  <si>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</si>
  <si>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</si>
  <si>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</si>
  <si>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</si>
  <si>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</si>
  <si>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</si>
  <si>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</si>
  <si>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</si>
  <si>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</si>
  <si>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</si>
  <si>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</si>
  <si>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</si>
  <si>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</si>
  <si>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</si>
  <si>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</si>
  <si>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</si>
  <si>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</si>
  <si>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</si>
  <si>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</si>
  <si>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</si>
  <si>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</si>
  <si>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</si>
  <si>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</si>
  <si>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</si>
  <si>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</si>
  <si>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</si>
  <si>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</si>
  <si>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</si>
  <si>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</si>
  <si>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</si>
  <si>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</si>
  <si>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</si>
  <si>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</si>
  <si>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</si>
  <si>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</si>
  <si>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</si>
  <si>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</si>
  <si>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</si>
  <si>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</si>
  <si>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</si>
  <si>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</si>
  <si>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</si>
  <si>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</si>
  <si>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</si>
  <si>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</si>
  <si>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</si>
  <si>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</si>
  <si>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</si>
  <si>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</si>
  <si>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</si>
  <si>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</si>
  <si>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</si>
  <si>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</si>
  <si>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</si>
  <si>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</si>
  <si>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</si>
  <si>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</si>
  <si>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</si>
  <si>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</si>
  <si>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</si>
  <si>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</si>
  <si>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</si>
  <si>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</si>
  <si>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</si>
  <si>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</si>
  <si>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</si>
  <si>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</si>
  <si>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</si>
  <si>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</si>
  <si>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</si>
  <si>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</si>
  <si>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</si>
  <si>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</si>
  <si>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</si>
  <si>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</si>
  <si>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</si>
  <si>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</si>
  <si>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</si>
  <si>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</si>
  <si>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</si>
  <si>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</si>
  <si>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</si>
  <si>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</si>
  <si>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</si>
  <si>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</si>
  <si>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</si>
  <si>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</si>
  <si>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</si>
  <si>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</si>
  <si>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</si>
  <si>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</si>
  <si>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</si>
  <si>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</si>
  <si>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</si>
  <si>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</si>
  <si>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</si>
  <si>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</si>
  <si>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</si>
  <si>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</si>
  <si>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</si>
  <si>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</si>
  <si>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</si>
  <si>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</si>
  <si>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</si>
  <si>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</si>
  <si>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</si>
  <si>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</si>
  <si>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</si>
  <si>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</si>
  <si>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</si>
  <si>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</si>
  <si>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</si>
  <si>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</si>
  <si>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</si>
  <si>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</si>
  <si>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</si>
  <si>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</si>
  <si>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</si>
  <si>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</si>
  <si>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</si>
  <si>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</si>
  <si>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</si>
  <si>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</si>
  <si>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</si>
  <si>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</si>
  <si>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</si>
  <si>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</si>
  <si>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</si>
  <si>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</si>
  <si>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</si>
  <si>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</si>
  <si>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</si>
  <si>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</si>
  <si>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</si>
  <si>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</si>
  <si>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</si>
  <si>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</si>
  <si>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</si>
  <si>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</si>
  <si>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</si>
  <si>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</si>
  <si>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</si>
  <si>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</si>
  <si>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</si>
  <si>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</si>
  <si>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</si>
  <si>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</si>
  <si>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</si>
  <si>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</si>
  <si>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</si>
  <si>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</si>
  <si>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</si>
  <si>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</si>
  <si>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</si>
  <si>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</si>
  <si>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</si>
  <si>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</si>
  <si>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</si>
  <si>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</si>
  <si>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</si>
  <si>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</si>
  <si>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</si>
  <si>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</si>
  <si>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</si>
  <si>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</si>
  <si>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</si>
  <si>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</si>
  <si>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</si>
  <si>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</si>
  <si>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</si>
  <si>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</si>
  <si>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</si>
  <si>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</si>
  <si>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</si>
  <si>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</si>
  <si>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</si>
  <si>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</si>
  <si>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</si>
  <si>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</si>
  <si>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</si>
  <si>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</si>
  <si>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</si>
  <si>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</si>
  <si>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</si>
  <si>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</si>
  <si>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</si>
  <si>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</si>
  <si>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</si>
  <si>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</si>
  <si>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</si>
  <si>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</si>
  <si>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</si>
  <si>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</si>
  <si>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</si>
  <si>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</si>
  <si>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</si>
  <si>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</si>
  <si>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</si>
  <si>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</si>
  <si>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</si>
  <si>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</si>
  <si>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</si>
  <si>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</si>
  <si>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</si>
  <si>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</si>
  <si>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</si>
  <si>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</si>
  <si>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</si>
  <si>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</si>
  <si>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</si>
  <si>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</si>
  <si>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</si>
  <si>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</si>
  <si>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</si>
  <si>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</si>
  <si>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</si>
  <si>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</si>
  <si>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</si>
  <si>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</si>
  <si>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</si>
  <si>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</si>
  <si>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</si>
  <si>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</si>
  <si>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</si>
  <si>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</si>
  <si>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</si>
  <si>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</si>
  <si>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</si>
  <si>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</si>
  <si>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</si>
  <si>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</si>
  <si>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</si>
  <si>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</si>
  <si>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</si>
  <si>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</si>
  <si>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</si>
  <si>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</si>
  <si>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</si>
  <si>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</si>
  <si>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</si>
  <si>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</si>
  <si>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</si>
  <si>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</si>
  <si>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</si>
  <si>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</si>
  <si>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</si>
  <si>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</si>
  <si>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</si>
  <si>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</si>
  <si>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</si>
  <si>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</si>
  <si>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</si>
  <si>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</si>
  <si>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</si>
  <si>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</si>
  <si>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</si>
  <si>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</si>
  <si>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</si>
  <si>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</si>
  <si>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</si>
  <si>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</si>
  <si>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</si>
  <si>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</si>
  <si>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</si>
  <si>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</si>
  <si>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</si>
  <si>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</si>
  <si>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</si>
  <si>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</si>
  <si>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</si>
  <si>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</si>
  <si>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</si>
  <si>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</si>
  <si>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</si>
  <si>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</si>
  <si>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</si>
  <si>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</si>
  <si>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</si>
  <si>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</si>
  <si>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</si>
  <si>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</si>
  <si>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</si>
  <si>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</si>
  <si>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</si>
  <si>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</si>
  <si>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</si>
  <si>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</si>
  <si>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</si>
  <si>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</si>
  <si>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</si>
  <si>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</si>
  <si>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</si>
  <si>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</si>
  <si>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</si>
  <si>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</si>
  <si>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</si>
  <si>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</si>
  <si>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</si>
  <si>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</si>
  <si>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</si>
  <si>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</si>
  <si>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</si>
  <si>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</si>
  <si>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</si>
  <si>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</si>
  <si>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</si>
  <si>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</si>
  <si>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</si>
  <si>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</si>
  <si>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</si>
  <si>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</si>
  <si>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</si>
  <si>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</si>
  <si>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</si>
  <si>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</si>
  <si>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</si>
  <si>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</si>
  <si>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</si>
  <si>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</si>
  <si>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</si>
  <si>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</si>
  <si>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</si>
  <si>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</si>
  <si>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</si>
  <si>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</si>
  <si>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</si>
  <si>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</si>
  <si>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</si>
  <si>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</si>
  <si>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</si>
  <si>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</si>
  <si>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</si>
  <si>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</si>
  <si>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</si>
  <si>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</si>
  <si>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</si>
  <si>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</si>
  <si>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</si>
  <si>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</si>
  <si>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</si>
  <si>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</si>
  <si>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</si>
  <si>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</si>
  <si>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</si>
  <si>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</si>
  <si>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</si>
  <si>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</si>
  <si>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</si>
  <si>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</si>
  <si>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</si>
  <si>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</si>
  <si>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</si>
  <si>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</si>
  <si>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</si>
  <si>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</si>
  <si>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</si>
  <si>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</si>
  <si>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</si>
  <si>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</si>
  <si>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</si>
  <si>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</si>
  <si>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</si>
  <si>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</si>
  <si>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</si>
  <si>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</si>
  <si>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</si>
  <si>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</si>
  <si>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</si>
  <si>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</si>
  <si>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</si>
  <si>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</si>
  <si>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</si>
  <si>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</si>
  <si>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</si>
  <si>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</si>
  <si>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</si>
  <si>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</si>
  <si>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</si>
  <si>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</si>
  <si>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</si>
  <si>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</si>
  <si>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</si>
  <si>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</si>
  <si>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</si>
  <si>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</si>
  <si>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</si>
  <si>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</si>
  <si>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</si>
  <si>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</si>
  <si>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</si>
  <si>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</si>
  <si>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</si>
  <si>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</si>
  <si>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</si>
  <si>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</si>
  <si>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</si>
  <si>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</si>
  <si>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</si>
  <si>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</si>
  <si>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</si>
  <si>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</si>
  <si>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</si>
  <si>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</si>
  <si>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</si>
  <si>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</si>
  <si>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</si>
  <si>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</si>
  <si>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</si>
  <si>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</si>
  <si>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</si>
  <si>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</si>
  <si>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</si>
  <si>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</si>
  <si>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</si>
  <si>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</si>
  <si>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</si>
  <si>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</si>
  <si>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</si>
  <si>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</si>
  <si>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</si>
  <si>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</si>
  <si>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</si>
  <si>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</si>
  <si>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</si>
  <si>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</si>
  <si>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</si>
  <si>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</si>
  <si>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</si>
  <si>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</si>
  <si>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</si>
  <si>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</si>
  <si>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</si>
  <si>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</si>
  <si>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</si>
  <si>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</si>
  <si>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</si>
  <si>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</si>
  <si>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</si>
  <si>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</si>
  <si>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</si>
  <si>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</si>
  <si>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</si>
  <si>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</si>
  <si>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</si>
  <si>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</si>
  <si>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</si>
  <si>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</si>
  <si>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</si>
  <si>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</si>
  <si>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</si>
  <si>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</si>
  <si>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</si>
  <si>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</si>
  <si>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</si>
  <si>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</si>
  <si>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</si>
  <si>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</si>
  <si>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</si>
  <si>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</si>
  <si>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</si>
  <si>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</si>
  <si>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</si>
  <si>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</si>
  <si>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</si>
  <si>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</si>
  <si>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</si>
  <si>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</si>
  <si>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</si>
  <si>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</si>
  <si>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</si>
  <si>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</si>
  <si>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</si>
  <si>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</si>
  <si>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</si>
  <si>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</si>
  <si>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</si>
  <si>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</si>
  <si>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</si>
  <si>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</si>
  <si>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</si>
  <si>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</si>
  <si>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</si>
  <si>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</si>
  <si>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</si>
  <si>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</si>
  <si>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</si>
  <si>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</si>
  <si>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</si>
  <si>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</si>
  <si>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</si>
  <si>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</si>
  <si>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</si>
  <si>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</si>
  <si>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</si>
  <si>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</si>
  <si>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</si>
  <si>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</si>
  <si>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</si>
  <si>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</si>
  <si>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</si>
  <si>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</si>
  <si>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</si>
  <si>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</si>
  <si>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</si>
  <si>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</si>
  <si>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</si>
  <si>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</si>
  <si>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</si>
  <si>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</si>
  <si>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</si>
  <si>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</si>
  <si>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</si>
  <si>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</si>
  <si>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</si>
  <si>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</si>
  <si>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</si>
  <si>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</si>
  <si>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</si>
  <si>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</si>
  <si>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</si>
  <si>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</si>
  <si>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</si>
  <si>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</si>
  <si>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</si>
  <si>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</si>
  <si>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</si>
  <si>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</si>
  <si>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</si>
  <si>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</si>
  <si>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</si>
  <si>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</si>
  <si>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</si>
  <si>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</si>
  <si>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</si>
  <si>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</si>
  <si>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</si>
  <si>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</si>
  <si>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</si>
  <si>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</si>
  <si>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</si>
  <si>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</si>
  <si>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</si>
  <si>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</si>
  <si>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</si>
  <si>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</si>
  <si>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</si>
  <si>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</si>
  <si>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</si>
  <si>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</si>
  <si>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</si>
  <si>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</si>
  <si>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</si>
  <si>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</si>
  <si>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</si>
  <si>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</si>
  <si>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</si>
  <si>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</si>
  <si>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</si>
  <si>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</si>
  <si>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</si>
  <si>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</si>
  <si>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</si>
  <si>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</si>
  <si>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</si>
  <si>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</si>
  <si>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</si>
  <si>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</si>
  <si>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</si>
  <si>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</si>
  <si>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</si>
  <si>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</si>
  <si>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</si>
  <si>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</si>
  <si>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</si>
  <si>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</si>
  <si>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</si>
  <si>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</si>
  <si>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</si>
  <si>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</si>
  <si>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</si>
  <si>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</si>
  <si>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</si>
  <si>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</si>
  <si>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</si>
  <si>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</si>
  <si>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</si>
  <si>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</si>
  <si>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</si>
  <si>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</si>
  <si>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</si>
  <si>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</si>
  <si>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</si>
  <si>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</si>
  <si>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</si>
  <si>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</si>
  <si>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</si>
  <si>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</si>
  <si>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</si>
  <si>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</si>
  <si>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</si>
  <si>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</si>
  <si>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</si>
  <si>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</si>
  <si>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</si>
  <si>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</si>
  <si>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</si>
  <si>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</si>
  <si>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</si>
  <si>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</si>
  <si>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</si>
  <si>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</si>
  <si>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</si>
  <si>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</si>
  <si>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</si>
  <si>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</si>
  <si>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</si>
  <si>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</si>
  <si>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</si>
  <si>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</si>
  <si>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</si>
  <si>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</si>
  <si>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</si>
  <si>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</si>
  <si>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</si>
  <si>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</si>
  <si>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</si>
  <si>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</si>
  <si>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</si>
  <si>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</si>
  <si>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</si>
  <si>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</si>
  <si>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</si>
  <si>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</si>
  <si>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</si>
  <si>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</si>
  <si>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</si>
  <si>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</si>
  <si>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</si>
  <si>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</si>
  <si>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</si>
  <si>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</si>
  <si>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</si>
  <si>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</si>
  <si>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</si>
  <si>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</si>
  <si>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</si>
  <si>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</si>
  <si>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</si>
  <si>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</si>
  <si>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</si>
  <si>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</si>
  <si>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</si>
  <si>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</si>
  <si>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</si>
  <si>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</si>
  <si>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</si>
  <si>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</si>
  <si>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</si>
  <si>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</si>
  <si>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</si>
  <si>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</si>
  <si>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</si>
  <si>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</si>
  <si>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</si>
  <si>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</si>
  <si>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</si>
  <si>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</si>
  <si>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</si>
  <si>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</si>
  <si>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</si>
  <si>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</si>
  <si>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</si>
  <si>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</si>
  <si>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</si>
  <si>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</si>
  <si>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</si>
  <si>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</si>
  <si>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</si>
  <si>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</si>
  <si>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</si>
  <si>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</si>
  <si>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</si>
  <si>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</si>
  <si>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</si>
  <si>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</si>
  <si>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</si>
  <si>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</si>
  <si>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</si>
  <si>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</si>
  <si>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</si>
  <si>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</si>
  <si>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</si>
  <si>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</si>
  <si>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</si>
  <si>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</si>
  <si>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</si>
  <si>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</si>
  <si>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</si>
  <si>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</si>
  <si>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</si>
  <si>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</si>
  <si>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</si>
  <si>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</si>
  <si>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</si>
  <si>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</si>
  <si>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</si>
  <si>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</si>
  <si>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</si>
  <si>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</si>
  <si>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</si>
  <si>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</si>
  <si>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</si>
  <si>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</si>
  <si>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</si>
  <si>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</si>
  <si>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</si>
  <si>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</si>
  <si>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</si>
  <si>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</si>
  <si>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</si>
  <si>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</si>
  <si>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</si>
  <si>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</si>
  <si>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</si>
  <si>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</si>
  <si>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</si>
  <si>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</si>
  <si>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</si>
  <si>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</si>
  <si>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</si>
  <si>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</si>
  <si>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</si>
  <si>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</si>
  <si>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</si>
  <si>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</si>
  <si>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</si>
  <si>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</si>
  <si>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</si>
  <si>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</si>
  <si>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</si>
  <si>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</si>
  <si>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</si>
  <si>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</si>
  <si>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</si>
  <si>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</si>
  <si>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</si>
  <si>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</si>
  <si>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</si>
  <si>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</si>
  <si>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</si>
  <si>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</si>
  <si>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</si>
  <si>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</si>
  <si>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</si>
  <si>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</si>
  <si>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</si>
  <si>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</si>
  <si>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</si>
  <si>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</si>
  <si>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</si>
  <si>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</si>
  <si>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</si>
  <si>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</si>
  <si>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</si>
  <si>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</si>
  <si>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</si>
  <si>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</si>
  <si>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</si>
  <si>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</si>
  <si>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</si>
  <si>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</si>
  <si>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</si>
  <si>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</si>
  <si>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</si>
  <si>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</si>
  <si>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</si>
  <si>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</si>
  <si>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</si>
  <si>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</si>
  <si>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</si>
  <si>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</si>
  <si>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</si>
  <si>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</si>
  <si>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</si>
  <si>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</si>
  <si>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</si>
  <si>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</si>
  <si>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</si>
  <si>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</si>
  <si>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</si>
  <si>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</si>
  <si>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</si>
  <si>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</si>
  <si>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</si>
  <si>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</si>
  <si>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</si>
  <si>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</si>
  <si>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</si>
  <si>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</si>
  <si>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</si>
  <si>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</si>
  <si>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</si>
  <si>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</si>
  <si>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</si>
  <si>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</si>
  <si>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</si>
  <si>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</si>
  <si>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</si>
  <si>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</si>
  <si>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</si>
  <si>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</si>
  <si>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</si>
  <si>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</si>
  <si>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</si>
  <si>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</si>
  <si>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</si>
  <si>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</si>
  <si>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</si>
  <si>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</si>
  <si>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</si>
  <si>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</si>
  <si>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</si>
  <si>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</si>
  <si>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</si>
  <si>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</si>
  <si>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</si>
  <si>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</si>
  <si>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</si>
  <si>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</si>
  <si>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</si>
  <si>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</si>
  <si>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</si>
  <si>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</si>
  <si>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</si>
  <si>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</si>
  <si>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</si>
  <si>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</si>
  <si>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</si>
  <si>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</si>
  <si>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</si>
  <si>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</si>
  <si>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</si>
  <si>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</si>
  <si>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</si>
  <si>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</si>
  <si>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</si>
  <si>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</si>
  <si>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</si>
  <si>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</si>
  <si>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</si>
  <si>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</si>
  <si>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</si>
  <si>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</si>
  <si>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</si>
  <si>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</si>
  <si>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</si>
  <si>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</si>
  <si>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</si>
  <si>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</si>
  <si>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</si>
  <si>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</si>
  <si>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</si>
  <si>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</si>
  <si>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</si>
  <si>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</si>
  <si>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</si>
  <si>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</si>
  <si>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</si>
  <si>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</si>
  <si>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</si>
  <si>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</si>
  <si>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</si>
  <si>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</si>
  <si>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</si>
  <si>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</si>
  <si>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</si>
  <si>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</si>
  <si>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</si>
  <si>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</si>
  <si>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</si>
  <si>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</si>
  <si>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</si>
  <si>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</si>
  <si>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</si>
  <si>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</si>
  <si>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</si>
  <si>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</si>
  <si>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</si>
  <si>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</si>
  <si>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</si>
  <si>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</si>
  <si>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</si>
  <si>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</si>
  <si>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</si>
  <si>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</si>
  <si>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</si>
  <si>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</si>
  <si>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</si>
  <si>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</si>
  <si>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</si>
  <si>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</si>
  <si>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</si>
  <si>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</si>
  <si>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</si>
  <si>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</si>
  <si>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</si>
  <si>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</si>
  <si>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</si>
  <si>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</si>
  <si>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</si>
  <si>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</si>
  <si>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</si>
  <si>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</si>
  <si>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</si>
  <si>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</si>
  <si>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</si>
  <si>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</si>
  <si>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</si>
  <si>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</si>
  <si>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</si>
  <si>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</si>
  <si>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</si>
  <si>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</si>
  <si>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</si>
  <si>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</si>
  <si>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</si>
  <si>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</si>
  <si>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</si>
  <si>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</si>
  <si>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</si>
  <si>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</si>
  <si>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</si>
  <si>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</si>
  <si>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</si>
  <si>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</si>
  <si>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</si>
  <si>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</si>
  <si>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</si>
  <si>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</si>
  <si>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</si>
  <si>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</si>
  <si>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</si>
  <si>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</si>
  <si>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</si>
  <si>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</si>
  <si>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</si>
  <si>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</si>
  <si>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</si>
  <si>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</si>
  <si>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</si>
  <si>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</si>
  <si>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</si>
  <si>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</si>
  <si>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</si>
  <si>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</si>
  <si>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</si>
  <si>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</si>
  <si>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</si>
  <si>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</si>
  <si>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</si>
  <si>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</si>
  <si>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</si>
  <si>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</si>
  <si>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</si>
  <si>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</si>
  <si>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</si>
  <si>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</si>
  <si>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</si>
  <si>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</si>
  <si>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</si>
  <si>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</si>
  <si>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</si>
  <si>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</si>
  <si>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</si>
  <si>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</si>
  <si>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</si>
  <si>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</si>
  <si>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</si>
  <si>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</si>
  <si>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</si>
  <si>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</si>
  <si>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</si>
  <si>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</si>
  <si>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</si>
  <si>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</si>
  <si>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</si>
  <si>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</si>
  <si>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</si>
  <si>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</si>
  <si>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</si>
  <si>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</si>
  <si>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</si>
  <si>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</si>
  <si>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</si>
  <si>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</si>
  <si>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</si>
  <si>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</si>
  <si>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</si>
  <si>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</si>
  <si>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</si>
  <si>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</si>
  <si>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</si>
  <si>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</si>
  <si>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</si>
  <si>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</si>
  <si>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</si>
  <si>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</si>
  <si>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</si>
  <si>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</si>
  <si>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</si>
  <si>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</si>
  <si>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</si>
  <si>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</si>
  <si>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</si>
  <si>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</si>
  <si>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</si>
  <si>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</si>
  <si>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</si>
  <si>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</si>
  <si>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</si>
  <si>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</si>
  <si>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</si>
  <si>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</si>
  <si>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</si>
  <si>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</si>
  <si>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</si>
  <si>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</si>
  <si>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</si>
  <si>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</si>
  <si>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</si>
  <si>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</si>
  <si>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</si>
  <si>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</si>
  <si>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</si>
  <si>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</si>
  <si>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</si>
  <si>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</si>
  <si>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</si>
  <si>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</si>
  <si>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</si>
  <si>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</si>
  <si>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</si>
  <si>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</si>
  <si>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</si>
  <si>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</si>
  <si>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</si>
  <si>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</si>
  <si>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</si>
  <si>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</si>
  <si>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</si>
  <si>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</si>
  <si>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</si>
  <si>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</si>
  <si>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</si>
  <si>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</si>
  <si>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</si>
  <si>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</si>
  <si>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</si>
  <si>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</si>
  <si>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</si>
  <si>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</si>
  <si>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</si>
  <si>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</si>
  <si>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</si>
  <si>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</si>
  <si>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</si>
  <si>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</si>
  <si>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</si>
  <si>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</si>
  <si>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</si>
  <si>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</si>
  <si>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</si>
  <si>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</si>
  <si>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</si>
  <si>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</si>
  <si>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</si>
  <si>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</si>
  <si>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</si>
  <si>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</si>
  <si>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</si>
  <si>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</si>
  <si>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</si>
  <si>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</si>
  <si>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</si>
  <si>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</si>
  <si>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</si>
  <si>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</si>
  <si>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</si>
  <si>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</si>
  <si>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</si>
  <si>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</si>
  <si>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</si>
  <si>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</si>
  <si>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</si>
  <si>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</si>
  <si>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</si>
  <si>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</si>
  <si>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</si>
  <si>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</si>
  <si>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</si>
  <si>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</si>
  <si>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</si>
  <si>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</si>
  <si>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</si>
  <si>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</si>
  <si>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</si>
  <si>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</si>
  <si>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</si>
  <si>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</si>
  <si>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</si>
  <si>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</si>
  <si>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</si>
  <si>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</si>
  <si>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</si>
  <si>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</si>
  <si>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</si>
  <si>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</si>
  <si>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</si>
  <si>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</si>
  <si>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</si>
  <si>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</si>
  <si>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</si>
  <si>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</si>
  <si>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</si>
  <si>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</si>
  <si>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</si>
  <si>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</si>
  <si>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</si>
  <si>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</si>
  <si>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</si>
  <si>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</si>
  <si>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</si>
  <si>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</si>
  <si>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</si>
  <si>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</si>
  <si>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</si>
  <si>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</si>
  <si>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</si>
  <si>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</si>
  <si>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</si>
  <si>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</si>
  <si>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</si>
  <si>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</si>
  <si>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</si>
  <si>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</si>
  <si>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</si>
  <si>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</si>
  <si>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</si>
  <si>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</si>
  <si>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</si>
  <si>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</si>
  <si>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</si>
  <si>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</si>
  <si>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</si>
  <si>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</si>
  <si>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</si>
  <si>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</si>
  <si>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</si>
  <si>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</si>
  <si>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</si>
  <si>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</si>
  <si>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</si>
  <si>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</si>
  <si>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</si>
  <si>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</si>
  <si>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</si>
  <si>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</si>
  <si>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</si>
  <si>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</si>
  <si>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</si>
  <si>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</si>
  <si>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</si>
  <si>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</si>
  <si>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</si>
  <si>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</si>
  <si>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</si>
  <si>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</si>
  <si>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</si>
  <si>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</si>
  <si>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</si>
  <si>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</si>
  <si>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</si>
  <si>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</si>
  <si>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</si>
  <si>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</si>
  <si>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</si>
  <si>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</si>
  <si>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</si>
  <si>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</si>
  <si>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</si>
  <si>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</si>
  <si>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</si>
  <si>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</si>
  <si>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</si>
  <si>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</si>
  <si>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</si>
  <si>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</si>
  <si>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</si>
  <si>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</si>
  <si>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</si>
  <si>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</si>
  <si>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</si>
  <si>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</si>
  <si>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</si>
  <si>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</si>
  <si>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</si>
  <si>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</si>
  <si>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</si>
  <si>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</si>
  <si>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</si>
  <si>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</si>
  <si>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</si>
  <si>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</si>
  <si>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</si>
  <si>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</si>
  <si>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</si>
  <si>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</si>
  <si>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</si>
  <si>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</si>
  <si>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</si>
  <si>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</si>
  <si>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</si>
  <si>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</si>
  <si>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</si>
  <si>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</si>
  <si>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</si>
  <si>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</si>
  <si>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</si>
  <si>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</si>
  <si>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</si>
  <si>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</si>
  <si>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</si>
  <si>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</si>
  <si>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</si>
  <si>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</si>
  <si>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</si>
  <si>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</si>
  <si>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</si>
  <si>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</si>
  <si>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</si>
  <si>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</si>
  <si>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</si>
  <si>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</si>
  <si>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</si>
  <si>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</si>
  <si>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</si>
  <si>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</si>
  <si>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</si>
  <si>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</si>
  <si>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</si>
  <si>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</si>
  <si>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</si>
  <si>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</si>
  <si>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</si>
  <si>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</si>
  <si>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</si>
  <si>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</si>
  <si>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</si>
  <si>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</si>
  <si>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</si>
  <si>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</si>
  <si>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</si>
  <si>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</si>
  <si>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</si>
  <si>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</si>
  <si>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</si>
  <si>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</si>
  <si>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</si>
  <si>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</si>
  <si>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</si>
  <si>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</si>
  <si>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</si>
  <si>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</si>
  <si>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</si>
  <si>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</si>
  <si>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</si>
  <si>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</si>
  <si>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</si>
  <si>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</si>
  <si>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</si>
  <si>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</si>
  <si>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</si>
  <si>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</si>
  <si>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</si>
  <si>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</si>
  <si>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</si>
  <si>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</si>
  <si>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</si>
  <si>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</si>
  <si>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</si>
  <si>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</si>
  <si>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</si>
  <si>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</si>
  <si>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</si>
  <si>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</si>
  <si>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</si>
  <si>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</si>
  <si>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</si>
  <si>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</si>
  <si>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</si>
  <si>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</si>
  <si>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</si>
  <si>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</si>
  <si>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</si>
  <si>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</si>
  <si>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</si>
  <si>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</si>
  <si>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</si>
  <si>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</si>
  <si>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</si>
  <si>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</si>
  <si>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</si>
  <si>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</si>
  <si>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</si>
  <si>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</si>
  <si>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</si>
  <si>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</si>
  <si>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</si>
  <si>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</si>
  <si>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</si>
  <si>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</si>
  <si>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</si>
  <si>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</si>
  <si>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</si>
  <si>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</si>
  <si>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</si>
  <si>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</si>
  <si>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</si>
  <si>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</si>
  <si>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</si>
  <si>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</si>
  <si>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</si>
  <si>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</si>
  <si>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</si>
  <si>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</si>
  <si>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</si>
  <si>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</si>
  <si>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</si>
  <si>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</si>
  <si>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</si>
  <si>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</si>
  <si>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</si>
  <si>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</si>
  <si>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</si>
  <si>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</si>
  <si>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</si>
  <si>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</si>
  <si>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</si>
  <si>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</si>
  <si>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</si>
  <si>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</si>
  <si>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</si>
  <si>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</si>
  <si>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</si>
  <si>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</si>
  <si>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</si>
  <si>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</si>
  <si>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</si>
  <si>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</si>
  <si>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</si>
  <si>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</si>
  <si>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</si>
  <si>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</si>
  <si>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</si>
  <si>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</si>
  <si>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</si>
  <si>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</si>
  <si>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</si>
  <si>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</si>
  <si>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</si>
  <si>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</si>
  <si>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</si>
  <si>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</si>
  <si>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</si>
  <si>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</si>
  <si>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</si>
  <si>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</si>
  <si>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</si>
  <si>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</si>
  <si>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</si>
  <si>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</si>
  <si>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</si>
  <si>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</si>
  <si>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</si>
  <si>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</si>
  <si>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</si>
  <si>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</si>
  <si>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</si>
  <si>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</si>
  <si>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</si>
  <si>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</si>
  <si>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</si>
  <si>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</si>
  <si>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</si>
  <si>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</si>
  <si>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</si>
  <si>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</si>
  <si>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</si>
  <si>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</si>
  <si>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</si>
  <si>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</si>
  <si>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</si>
  <si>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</si>
  <si>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</si>
  <si>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</si>
  <si>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</si>
  <si>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</si>
  <si>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</si>
  <si>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</si>
  <si>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</si>
  <si>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</si>
  <si>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</si>
  <si>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</si>
  <si>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</si>
  <si>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</si>
  <si>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</si>
  <si>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</si>
  <si>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</si>
  <si>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</si>
  <si>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</si>
  <si>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</si>
  <si>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</si>
  <si>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</si>
  <si>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</si>
  <si>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</si>
  <si>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</si>
  <si>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</si>
  <si>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</si>
  <si>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</si>
  <si>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</si>
  <si>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</si>
  <si>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</si>
  <si>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</si>
  <si>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</si>
  <si>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</si>
  <si>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</si>
  <si>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</si>
  <si>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</si>
  <si>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</si>
  <si>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</si>
  <si>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</si>
  <si>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</si>
  <si>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</si>
  <si>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</si>
  <si>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</si>
  <si>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</si>
  <si>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</si>
  <si>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</si>
  <si>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</si>
  <si>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</si>
  <si>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</si>
  <si>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</si>
  <si>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</si>
  <si>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</si>
  <si>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</si>
  <si>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</si>
  <si>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</si>
  <si>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</si>
  <si>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</si>
  <si>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</si>
  <si>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</si>
  <si>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</si>
  <si>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</si>
  <si>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</si>
  <si>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</si>
  <si>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</si>
  <si>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</si>
  <si>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</si>
  <si>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</si>
  <si>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</si>
  <si>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</si>
  <si>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</si>
  <si>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</si>
  <si>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</si>
  <si>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</si>
  <si>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</si>
  <si>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</si>
  <si>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</si>
  <si>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</si>
  <si>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</si>
  <si>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</si>
  <si>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</si>
  <si>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</si>
  <si>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</si>
  <si>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</si>
  <si>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</si>
  <si>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</si>
  <si>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</si>
  <si>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</si>
  <si>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</si>
  <si>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</si>
  <si>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</si>
  <si>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</si>
  <si>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</si>
  <si>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</si>
  <si>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</si>
  <si>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</si>
  <si>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</si>
  <si>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</si>
  <si>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</si>
  <si>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</si>
  <si>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</si>
  <si>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</si>
  <si>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</si>
  <si>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</si>
  <si>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</si>
  <si>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</si>
  <si>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</si>
  <si>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</si>
  <si>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</si>
  <si>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</si>
  <si>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</si>
  <si>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</si>
  <si>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</si>
  <si>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</si>
  <si>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</si>
  <si>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</si>
  <si>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</si>
  <si>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</si>
  <si>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</si>
  <si>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</si>
  <si>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</si>
  <si>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</si>
  <si>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</si>
  <si>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</si>
  <si>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</si>
  <si>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</si>
  <si>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</si>
  <si>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</si>
  <si>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</si>
  <si>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</si>
  <si>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</si>
  <si>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</si>
  <si>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</si>
  <si>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</si>
  <si>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</si>
  <si>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</si>
  <si>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</si>
  <si>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</si>
  <si>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</si>
  <si>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</si>
  <si>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</si>
  <si>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</si>
  <si>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</si>
  <si>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</si>
  <si>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</si>
  <si>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</si>
  <si>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</si>
  <si>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</si>
  <si>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</si>
  <si>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</si>
  <si>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</si>
  <si>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</si>
  <si>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</si>
  <si>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</si>
  <si>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</si>
  <si>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</si>
  <si>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</si>
  <si>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</si>
  <si>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</si>
  <si>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</si>
  <si>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</si>
  <si>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</si>
  <si>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</si>
  <si>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</si>
  <si>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</si>
  <si>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</si>
  <si>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</si>
  <si>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</si>
  <si>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</si>
  <si>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</si>
  <si>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</si>
  <si>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</si>
  <si>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</si>
  <si>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</si>
  <si>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</si>
  <si>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</si>
  <si>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</si>
  <si>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</si>
  <si>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</si>
  <si>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</si>
  <si>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</si>
  <si>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</si>
  <si>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</si>
  <si>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</si>
  <si>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</si>
  <si>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</si>
  <si>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</si>
  <si>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</si>
  <si>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</si>
  <si>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</si>
  <si>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</si>
  <si>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</si>
  <si>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</si>
  <si>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</si>
  <si>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</si>
  <si>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</si>
  <si>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</si>
  <si>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</si>
  <si>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</si>
  <si>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</si>
  <si>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</si>
  <si>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</si>
  <si>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</si>
  <si>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</si>
  <si>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</si>
  <si>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</si>
  <si>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</si>
  <si>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</si>
  <si>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</si>
  <si>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</si>
  <si>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</si>
  <si>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</si>
  <si>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</si>
  <si>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</si>
  <si>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</si>
  <si>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</si>
  <si>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</si>
  <si>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</si>
  <si>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</si>
  <si>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</si>
  <si>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</si>
  <si>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</si>
  <si>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</si>
  <si>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</si>
  <si>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</si>
  <si>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</si>
  <si>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</si>
  <si>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</si>
  <si>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</si>
  <si>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</si>
  <si>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</si>
  <si>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</si>
  <si>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</si>
  <si>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</si>
  <si>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</si>
  <si>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</si>
  <si>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</si>
  <si>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</si>
  <si>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</si>
  <si>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</si>
  <si>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</si>
  <si>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</si>
  <si>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</si>
  <si>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</si>
  <si>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</si>
  <si>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</si>
  <si>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</si>
  <si>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</si>
  <si>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</si>
  <si>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</si>
  <si>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</si>
  <si>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</si>
  <si>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</si>
  <si>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</si>
  <si>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</si>
  <si>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</si>
  <si>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</si>
  <si>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</si>
  <si>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</si>
  <si>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</si>
  <si>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</si>
  <si>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</si>
  <si>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</si>
  <si>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</si>
  <si>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</si>
  <si>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</si>
  <si>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</si>
  <si>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</si>
  <si>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</si>
  <si>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</si>
  <si>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</si>
  <si>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</si>
  <si>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</si>
  <si>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</si>
  <si>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</si>
  <si>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</si>
  <si>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</si>
  <si>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</si>
  <si>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</si>
  <si>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</si>
  <si>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</si>
  <si>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</si>
  <si>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</si>
  <si>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</si>
  <si>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</si>
  <si>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</si>
  <si>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</si>
  <si>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</si>
  <si>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</si>
  <si>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</si>
  <si>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</si>
  <si>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</si>
  <si>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</si>
  <si>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</si>
  <si>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</si>
  <si>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</si>
  <si>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</si>
  <si>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</si>
  <si>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</si>
  <si>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</si>
  <si>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</si>
  <si>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</si>
  <si>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</si>
  <si>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</si>
  <si>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</si>
  <si>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</si>
  <si>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</si>
  <si>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</si>
  <si>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</si>
  <si>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</si>
  <si>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</si>
  <si>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</si>
  <si>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</si>
  <si>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</si>
  <si>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</si>
  <si>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</si>
  <si>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</si>
  <si>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</si>
  <si>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</si>
  <si>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</si>
  <si>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</si>
  <si>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</si>
  <si>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</si>
  <si>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</si>
  <si>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</si>
  <si>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</si>
  <si>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</si>
  <si>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</si>
  <si>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</si>
  <si>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</si>
  <si>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</si>
  <si>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</si>
  <si>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</si>
  <si>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</si>
  <si>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</si>
  <si>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</si>
  <si>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</si>
  <si>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</si>
  <si>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</si>
  <si>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</si>
  <si>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</si>
  <si>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</si>
  <si>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</si>
  <si>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</si>
  <si>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</si>
  <si>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</si>
  <si>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</si>
  <si>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</si>
  <si>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</si>
  <si>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</si>
  <si>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</si>
  <si>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</si>
  <si>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</si>
  <si>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</si>
  <si>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</si>
  <si>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</si>
  <si>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</si>
  <si>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</si>
  <si>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</si>
  <si>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</si>
  <si>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</si>
  <si>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</si>
  <si>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</si>
  <si>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</si>
  <si>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</si>
  <si>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</si>
  <si>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</si>
  <si>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</si>
  <si>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</si>
  <si>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</si>
  <si>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</si>
  <si>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</si>
  <si>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</si>
  <si>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</si>
  <si>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</si>
  <si>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</si>
  <si>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</si>
  <si>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</si>
  <si>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</si>
  <si>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</si>
  <si>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</si>
  <si>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</si>
  <si>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</si>
  <si>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</si>
  <si>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</si>
  <si>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</si>
  <si>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</si>
  <si>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</si>
  <si>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</si>
  <si>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</si>
  <si>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</si>
  <si>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</si>
  <si>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</si>
  <si>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</si>
  <si>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</si>
  <si>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</si>
  <si>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</si>
  <si>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</si>
  <si>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</si>
  <si>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</si>
  <si>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</si>
  <si>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</si>
  <si>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</si>
  <si>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</si>
  <si>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</si>
  <si>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</si>
  <si>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</si>
  <si>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</si>
  <si>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</si>
  <si>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</si>
  <si>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</si>
  <si>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</si>
  <si>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</si>
  <si>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</si>
  <si>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</si>
  <si>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</si>
  <si>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</si>
  <si>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</si>
  <si>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</si>
  <si>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</si>
  <si>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</si>
  <si>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</si>
  <si>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</si>
  <si>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</si>
  <si>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</si>
  <si>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</si>
  <si>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</si>
  <si>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</si>
  <si>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</si>
  <si>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</si>
  <si>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</si>
  <si>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</si>
  <si>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</si>
  <si>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</si>
  <si>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</si>
  <si>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</si>
  <si>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</si>
  <si>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</si>
  <si>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</si>
  <si>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</si>
  <si>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</si>
  <si>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</si>
  <si>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</si>
  <si>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</si>
  <si>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</si>
  <si>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</si>
  <si>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</si>
  <si>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</si>
  <si>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</si>
  <si>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</si>
  <si>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</si>
  <si>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</si>
  <si>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</si>
  <si>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</si>
  <si>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</si>
  <si>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</si>
  <si>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</si>
  <si>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</si>
  <si>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</si>
  <si>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</si>
  <si>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</si>
  <si>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</si>
  <si>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</si>
  <si>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</si>
  <si>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</si>
  <si>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</si>
  <si>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</si>
  <si>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</si>
  <si>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</si>
  <si>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</si>
  <si>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</si>
  <si>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</si>
  <si>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</si>
  <si>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</si>
  <si>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</si>
  <si>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</si>
  <si>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</si>
  <si>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</si>
  <si>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</si>
  <si>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</si>
  <si>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</si>
  <si>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</si>
  <si>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</si>
  <si>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</si>
  <si>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</si>
  <si>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</si>
  <si>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</si>
  <si>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</si>
  <si>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</si>
  <si>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</si>
  <si>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</si>
  <si>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</si>
  <si>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</si>
  <si>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</si>
  <si>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</si>
  <si>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</si>
  <si>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</si>
  <si>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</si>
  <si>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</si>
  <si>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</si>
  <si>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</si>
  <si>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</si>
  <si>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</si>
  <si>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</si>
  <si>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</si>
  <si>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</si>
  <si>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</si>
  <si>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</si>
  <si>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</si>
  <si>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</si>
  <si>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</si>
  <si>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</si>
  <si>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</si>
  <si>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</si>
  <si>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</si>
  <si>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</si>
  <si>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</si>
  <si>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</si>
  <si>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</si>
  <si>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</si>
  <si>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</si>
  <si>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</si>
  <si>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</si>
  <si>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</si>
  <si>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</si>
  <si>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</si>
  <si>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</si>
  <si>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</si>
  <si>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</si>
  <si>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</si>
  <si>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</si>
  <si>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</si>
  <si>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</si>
  <si>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</si>
  <si>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</si>
  <si>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</si>
  <si>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</si>
  <si>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</si>
  <si>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</si>
  <si>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</si>
  <si>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</si>
  <si>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</si>
  <si>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</si>
  <si>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</si>
  <si>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</si>
  <si>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</si>
  <si>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</si>
  <si>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</si>
  <si>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</si>
  <si>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</si>
  <si>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</si>
  <si>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</si>
  <si>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</si>
  <si>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</si>
  <si>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</si>
  <si>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</si>
  <si>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</si>
  <si>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</si>
  <si>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</si>
  <si>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</si>
  <si>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</si>
  <si>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</si>
  <si>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</si>
  <si>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</si>
  <si>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</si>
  <si>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</si>
  <si>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</si>
  <si>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</si>
  <si>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</si>
  <si>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</si>
  <si>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</si>
  <si>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</si>
  <si>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</si>
  <si>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</si>
  <si>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</si>
  <si>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</si>
  <si>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</si>
  <si>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</si>
  <si>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</si>
  <si>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</si>
  <si>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</si>
  <si>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</si>
  <si>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</si>
  <si>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</si>
  <si>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</si>
  <si>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</si>
  <si>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</si>
  <si>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</si>
  <si>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</si>
  <si>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</si>
  <si>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</si>
  <si>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</si>
  <si>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</si>
  <si>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</si>
  <si>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</si>
  <si>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</si>
  <si>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</si>
  <si>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</si>
  <si>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</si>
  <si>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</si>
  <si>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</si>
  <si>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</si>
  <si>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</si>
  <si>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</si>
  <si>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</si>
  <si>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</si>
  <si>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</si>
  <si>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</si>
  <si>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</si>
  <si>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</si>
  <si>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</si>
  <si>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</si>
  <si>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</si>
  <si>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</si>
  <si>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</si>
  <si>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</si>
  <si>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</si>
  <si>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</si>
  <si>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</si>
  <si>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</si>
  <si>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</si>
  <si>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</si>
  <si>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</si>
  <si>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</si>
  <si>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</si>
  <si>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</si>
  <si>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</si>
  <si>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</si>
  <si>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</si>
  <si>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</si>
  <si>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</si>
  <si>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</si>
  <si>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</si>
  <si>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</si>
  <si>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</si>
  <si>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</si>
  <si>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</si>
  <si>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</si>
  <si>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</si>
  <si>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</si>
  <si>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</si>
  <si>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</si>
  <si>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</si>
  <si>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</si>
  <si>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</si>
  <si>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</si>
  <si>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</si>
  <si>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</si>
  <si>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</si>
  <si>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</si>
  <si>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</si>
  <si>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</si>
  <si>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</si>
  <si>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</si>
  <si>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</si>
  <si>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</si>
  <si>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</si>
  <si>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</si>
  <si>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</si>
  <si>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</si>
  <si>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</si>
  <si>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</si>
  <si>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</si>
  <si>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</si>
  <si>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</si>
  <si>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</si>
  <si>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</si>
  <si>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</si>
  <si>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</si>
  <si>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</si>
  <si>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</si>
  <si>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</si>
  <si>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</si>
  <si>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</si>
  <si>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</si>
  <si>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</si>
  <si>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</si>
  <si>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</si>
  <si>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</si>
  <si>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</si>
  <si>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</si>
  <si>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</si>
  <si>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</si>
  <si>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</si>
  <si>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</si>
  <si>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</si>
  <si>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</si>
  <si>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</si>
  <si>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</si>
  <si>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</si>
  <si>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</si>
  <si>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</si>
  <si>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</si>
  <si>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</si>
  <si>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</si>
  <si>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</si>
  <si>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</si>
  <si>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</si>
  <si>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</si>
  <si>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</si>
  <si>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</si>
  <si>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</si>
  <si>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</si>
  <si>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</si>
  <si>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</si>
  <si>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</si>
  <si>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</si>
  <si>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</si>
  <si>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</si>
  <si>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</si>
  <si>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</si>
  <si>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</si>
  <si>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</si>
  <si>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</si>
  <si>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</si>
  <si>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</si>
  <si>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</si>
  <si>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</si>
  <si>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</si>
  <si>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</si>
  <si>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</si>
  <si>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</si>
  <si>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</si>
  <si>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</si>
  <si>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</si>
  <si>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</si>
  <si>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</si>
  <si>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</si>
  <si>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</si>
  <si>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</si>
  <si>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</si>
  <si>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</si>
  <si>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</si>
  <si>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</si>
  <si>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</si>
  <si>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</si>
  <si>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</si>
  <si>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</si>
  <si>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</si>
  <si>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</si>
  <si>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</si>
  <si>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</si>
  <si>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</si>
  <si>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</si>
  <si>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</si>
  <si>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</si>
  <si>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</si>
  <si>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</si>
  <si>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</si>
  <si>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</si>
  <si>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</si>
  <si>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</si>
  <si>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</si>
  <si>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</si>
  <si>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</si>
  <si>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</si>
  <si>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</si>
  <si>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</si>
  <si>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</si>
  <si>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</si>
  <si>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</si>
  <si>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</si>
  <si>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</si>
  <si>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</si>
  <si>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</si>
  <si>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</si>
  <si>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</si>
  <si>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</si>
  <si>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</si>
  <si>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</si>
  <si>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</si>
  <si>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</si>
  <si>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</si>
  <si>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</si>
  <si>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</si>
  <si>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</si>
  <si>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</si>
  <si>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</si>
  <si>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</si>
  <si>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</si>
  <si>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</si>
  <si>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</si>
  <si>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</si>
  <si>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</si>
  <si>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</si>
  <si>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</si>
  <si>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</si>
  <si>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</si>
  <si>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</si>
  <si>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</si>
  <si>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</si>
  <si>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</si>
  <si>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</si>
  <si>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</si>
  <si>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</si>
  <si>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</si>
  <si>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</si>
  <si>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</si>
  <si>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</si>
  <si>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</si>
  <si>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</si>
  <si>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</si>
  <si>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</si>
  <si>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</si>
  <si>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</si>
  <si>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</si>
  <si>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</si>
  <si>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</si>
  <si>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</si>
  <si>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</si>
  <si>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</si>
  <si>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</si>
  <si>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</si>
  <si>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</si>
  <si>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</si>
  <si>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</si>
  <si>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</si>
  <si>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</si>
  <si>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</si>
  <si>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</si>
  <si>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</si>
  <si>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</si>
  <si>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</si>
  <si>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</si>
  <si>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</si>
  <si>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</si>
  <si>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</si>
  <si>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</si>
  <si>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</si>
  <si>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</si>
  <si>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</si>
  <si>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</si>
  <si>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</si>
  <si>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</si>
  <si>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</si>
  <si>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</si>
  <si>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</si>
  <si>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</si>
  <si>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</si>
  <si>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</si>
  <si>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</si>
  <si>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</si>
  <si>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</si>
  <si>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</si>
  <si>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</si>
  <si>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</si>
  <si>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</si>
  <si>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</si>
  <si>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</si>
  <si>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</si>
  <si>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</si>
  <si>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</si>
  <si>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</si>
  <si>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</si>
  <si>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</si>
  <si>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</si>
  <si>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</si>
  <si>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</si>
  <si>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</si>
  <si>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</si>
  <si>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</si>
  <si>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</si>
  <si>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</si>
  <si>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</si>
  <si>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</si>
  <si>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</si>
  <si>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</si>
  <si>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</si>
  <si>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</si>
  <si>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</si>
  <si>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</si>
  <si>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</si>
  <si>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</si>
  <si>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</si>
  <si>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</si>
  <si>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</si>
  <si>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</si>
  <si>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</si>
  <si>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</si>
  <si>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</si>
  <si>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</si>
  <si>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</si>
  <si>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</si>
  <si>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</si>
  <si>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</si>
  <si>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</si>
  <si>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</si>
  <si>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</si>
  <si>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</si>
  <si>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</si>
  <si>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</si>
  <si>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</si>
  <si>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</si>
  <si>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</si>
  <si>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</si>
  <si>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</si>
  <si>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</si>
  <si>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</si>
  <si>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</si>
  <si>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</si>
  <si>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</si>
  <si>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</si>
  <si>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</si>
  <si>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</si>
  <si>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</si>
  <si>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</si>
  <si>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</si>
  <si>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</si>
  <si>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</si>
  <si>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</si>
  <si>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</si>
  <si>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</si>
  <si>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</si>
  <si>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</si>
  <si>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</si>
  <si>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</si>
  <si>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</si>
  <si>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</si>
  <si>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</si>
  <si>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</si>
  <si>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</si>
  <si>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</si>
  <si>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</si>
  <si>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</si>
  <si>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</si>
  <si>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</si>
  <si>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</si>
  <si>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</si>
  <si>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</si>
  <si>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</si>
  <si>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</si>
  <si>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</si>
  <si>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</si>
  <si>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</si>
  <si>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</si>
  <si>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</si>
  <si>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</si>
  <si>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</si>
  <si>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</si>
  <si>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</si>
  <si>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</si>
  <si>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</si>
  <si>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</si>
  <si>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</si>
  <si>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</si>
  <si>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</si>
  <si>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</si>
  <si>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</si>
  <si>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</si>
  <si>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</si>
  <si>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</si>
  <si>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</si>
  <si>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</si>
  <si>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</si>
  <si>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</si>
  <si>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</si>
  <si>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</si>
  <si>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</si>
  <si>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</si>
  <si>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</si>
  <si>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</si>
  <si>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</si>
  <si>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</si>
  <si>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</si>
  <si>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</si>
  <si>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</si>
  <si>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</si>
  <si>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</si>
  <si>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</si>
  <si>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</si>
  <si>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</si>
  <si>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</si>
  <si>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</si>
  <si>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</si>
  <si>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</si>
  <si>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</si>
  <si>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</si>
  <si>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</si>
  <si>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</si>
  <si>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</si>
  <si>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</si>
  <si>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</si>
  <si>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</si>
  <si>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</si>
  <si>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</si>
  <si>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</si>
  <si>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</si>
  <si>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</si>
  <si>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</si>
  <si>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</si>
  <si>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</si>
  <si>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</si>
  <si>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</si>
  <si>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</si>
  <si>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</si>
  <si>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</si>
  <si>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</si>
  <si>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</si>
  <si>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</si>
  <si>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</si>
  <si>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</si>
  <si>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</si>
  <si>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</si>
  <si>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</si>
  <si>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</si>
  <si>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</si>
  <si>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</si>
  <si>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</si>
  <si>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</si>
  <si>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</si>
  <si>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</si>
  <si>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</si>
  <si>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</si>
  <si>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</si>
  <si>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</si>
  <si>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</si>
  <si>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</si>
  <si>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</si>
  <si>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</si>
  <si>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</si>
  <si>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</si>
  <si>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</si>
  <si>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</si>
  <si>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</si>
  <si>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</si>
  <si>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</si>
  <si>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</si>
  <si>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</si>
  <si>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</si>
  <si>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</si>
  <si>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</si>
  <si>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</si>
  <si>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</si>
  <si>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</si>
  <si>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</si>
  <si>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</si>
  <si>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</si>
  <si>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</si>
  <si>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</si>
  <si>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</si>
  <si>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</si>
  <si>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</si>
  <si>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</si>
  <si>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</si>
  <si>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</si>
  <si>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</si>
  <si>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</si>
  <si>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</si>
  <si>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</si>
  <si>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</si>
  <si>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</si>
  <si>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</si>
  <si>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</si>
  <si>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</si>
  <si>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</si>
  <si>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</si>
  <si>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</si>
  <si>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</si>
  <si>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</si>
  <si>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</si>
  <si>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</si>
  <si>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</si>
  <si>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</si>
  <si>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</si>
  <si>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</si>
  <si>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</si>
  <si>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</si>
  <si>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</si>
  <si>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</si>
  <si>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</si>
  <si>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</si>
  <si>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</si>
  <si>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</si>
  <si>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</si>
  <si>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</si>
  <si>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</si>
  <si>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</si>
  <si>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</si>
  <si>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</si>
  <si>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</si>
  <si>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</si>
  <si>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</si>
  <si>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</si>
  <si>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</si>
  <si>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</si>
  <si>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</si>
  <si>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</si>
  <si>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</si>
  <si>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</si>
  <si>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</si>
  <si>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</si>
  <si>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</si>
  <si>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</si>
  <si>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</si>
  <si>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</si>
  <si>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</si>
  <si>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</si>
  <si>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</si>
  <si>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</si>
  <si>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</si>
  <si>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</si>
  <si>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</si>
  <si>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</si>
  <si>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</si>
  <si>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</si>
  <si>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</si>
  <si>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</si>
  <si>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</si>
  <si>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</si>
  <si>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</si>
  <si>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</si>
  <si>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</si>
  <si>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</si>
  <si>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</si>
  <si>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</si>
  <si>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</si>
  <si>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</si>
  <si>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</si>
  <si>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</si>
  <si>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</si>
  <si>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</si>
  <si>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</si>
  <si>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</si>
  <si>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</si>
  <si>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</si>
  <si>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</si>
  <si>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</si>
  <si>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</si>
  <si>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</si>
  <si>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</si>
  <si>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</si>
  <si>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</si>
  <si>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</si>
  <si>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</si>
  <si>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</si>
  <si>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</si>
  <si>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</si>
  <si>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</si>
  <si>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</si>
  <si>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</si>
  <si>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</si>
  <si>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</si>
  <si>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</si>
  <si>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</si>
  <si>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</si>
  <si>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</si>
  <si>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</si>
  <si>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</si>
  <si>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</si>
  <si>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</si>
  <si>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</si>
  <si>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</si>
  <si>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</si>
  <si>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</si>
  <si>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</si>
  <si>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</si>
  <si>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</si>
  <si>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</si>
  <si>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</si>
  <si>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</si>
  <si>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</si>
  <si>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</si>
  <si>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</si>
  <si>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</si>
  <si>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</si>
  <si>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</si>
  <si>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</si>
  <si>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</si>
  <si>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</si>
  <si>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</si>
  <si>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</si>
  <si>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</si>
  <si>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</si>
  <si>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</si>
  <si>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</si>
  <si>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</si>
  <si>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</si>
  <si>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</si>
  <si>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</si>
  <si>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</si>
  <si>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</si>
  <si>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</si>
  <si>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</si>
  <si>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</si>
  <si>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</si>
  <si>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</si>
  <si>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</si>
  <si>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</si>
  <si>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</si>
  <si>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</si>
  <si>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</si>
  <si>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</si>
  <si>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</si>
  <si>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</si>
  <si>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</si>
  <si>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</si>
  <si>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</si>
  <si>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</si>
  <si>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</si>
  <si>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</si>
  <si>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</si>
  <si>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</si>
  <si>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</si>
  <si>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</si>
  <si>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</si>
  <si>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</si>
  <si>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</si>
  <si>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</si>
  <si>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</si>
  <si>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</si>
  <si>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</si>
  <si>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</si>
  <si>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</si>
  <si>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</si>
  <si>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</si>
  <si>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</si>
  <si>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</si>
  <si>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</si>
  <si>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</si>
  <si>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</si>
  <si>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</si>
  <si>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</si>
  <si>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</si>
  <si>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</si>
  <si>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</si>
  <si>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</si>
  <si>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</si>
  <si>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</si>
  <si>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</si>
  <si>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</si>
  <si>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</si>
  <si>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</si>
  <si>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</si>
  <si>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</si>
  <si>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</si>
  <si>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</si>
  <si>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</si>
  <si>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</si>
  <si>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</si>
  <si>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</si>
  <si>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</si>
  <si>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</si>
  <si>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</si>
  <si>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</si>
  <si>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</si>
  <si>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</si>
  <si>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</si>
  <si>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</si>
  <si>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</si>
  <si>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</si>
  <si>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</si>
  <si>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</si>
  <si>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</si>
  <si>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</si>
  <si>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</si>
  <si>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</si>
  <si>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</si>
  <si>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</si>
  <si>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</si>
  <si>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</si>
  <si>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</si>
  <si>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</si>
  <si>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</si>
  <si>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</si>
  <si>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</si>
  <si>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</si>
  <si>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</si>
  <si>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</si>
  <si>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</si>
  <si>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</si>
  <si>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</si>
  <si>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</si>
  <si>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</si>
  <si>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</si>
  <si>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</si>
  <si>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</si>
  <si>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</si>
  <si>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</si>
  <si>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</si>
  <si>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</si>
  <si>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</si>
  <si>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</si>
  <si>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</si>
  <si>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</si>
  <si>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</si>
  <si>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</si>
  <si>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</si>
  <si>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</si>
  <si>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</si>
  <si>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</si>
  <si>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</si>
  <si>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</si>
  <si>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</si>
  <si>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</si>
  <si>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</si>
  <si>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</si>
  <si>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</si>
  <si>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</si>
  <si>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</si>
  <si>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</si>
  <si>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</si>
  <si>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</si>
  <si>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</si>
  <si>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</si>
  <si>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</si>
  <si>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</si>
  <si>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</si>
  <si>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</si>
  <si>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</si>
  <si>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</si>
  <si>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</si>
  <si>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</si>
  <si>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</si>
  <si>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</si>
  <si>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</si>
  <si>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</si>
  <si>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</si>
  <si>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</si>
  <si>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</si>
  <si>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</si>
  <si>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</si>
  <si>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</si>
  <si>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</si>
  <si>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</si>
  <si>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</si>
  <si>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</si>
  <si>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</si>
  <si>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</si>
  <si>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</si>
  <si>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</si>
  <si>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</si>
  <si>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</si>
  <si>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</si>
  <si>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</si>
  <si>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</si>
  <si>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</si>
  <si>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</si>
  <si>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</si>
  <si>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</si>
  <si>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</si>
  <si>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</si>
  <si>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</si>
  <si>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</si>
  <si>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</si>
  <si>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</si>
  <si>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</si>
  <si>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</si>
  <si>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</si>
  <si>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</si>
  <si>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</si>
  <si>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</si>
  <si>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</si>
  <si>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</si>
  <si>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</si>
  <si>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</si>
  <si>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</si>
  <si>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</si>
  <si>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</si>
  <si>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</si>
  <si>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</si>
  <si>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</si>
  <si>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</si>
  <si>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</si>
  <si>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</si>
  <si>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</si>
  <si>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</si>
  <si>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</si>
  <si>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</si>
  <si>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</si>
  <si>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</si>
  <si>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</si>
  <si>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</si>
  <si>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</si>
  <si>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</si>
  <si>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</si>
  <si>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</si>
  <si>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</si>
  <si>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</si>
  <si>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</si>
  <si>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</si>
  <si>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</si>
  <si>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</si>
  <si>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</si>
  <si>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</si>
  <si>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</si>
  <si>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</si>
  <si>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</si>
  <si>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</si>
  <si>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</si>
  <si>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</si>
  <si>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</si>
  <si>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</si>
  <si>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</si>
  <si>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</si>
  <si>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</si>
  <si>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</si>
  <si>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</si>
  <si>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</si>
  <si>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</si>
  <si>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</si>
  <si>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</si>
  <si>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</si>
  <si>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</si>
  <si>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</si>
  <si>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</si>
  <si>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</si>
  <si>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</si>
  <si>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</si>
  <si>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</si>
  <si>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</si>
  <si>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</si>
  <si>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</si>
  <si>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</si>
  <si>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</si>
  <si>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</si>
  <si>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</si>
  <si>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</si>
  <si>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</si>
  <si>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</si>
  <si>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</si>
  <si>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</si>
  <si>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</si>
  <si>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</si>
  <si>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</si>
  <si>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</si>
  <si>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</si>
  <si>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</si>
  <si>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</si>
  <si>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</si>
  <si>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</si>
  <si>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</si>
  <si>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</si>
  <si>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</si>
  <si>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</si>
  <si>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</si>
  <si>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</si>
  <si>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</si>
  <si>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</si>
  <si>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</si>
  <si>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</si>
  <si>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</si>
  <si>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</si>
  <si>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</si>
  <si>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</si>
  <si>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</si>
  <si>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</si>
  <si>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</si>
  <si>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</si>
  <si>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</si>
  <si>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</si>
  <si>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</si>
  <si>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</si>
  <si>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</si>
  <si>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</si>
  <si>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</si>
  <si>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</si>
  <si>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</si>
  <si>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</si>
  <si>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</si>
  <si>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</si>
  <si>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</si>
  <si>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</si>
  <si>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</si>
  <si>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</si>
  <si>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</si>
  <si>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</si>
  <si>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</si>
  <si>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</si>
  <si>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</si>
  <si>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</si>
  <si>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</si>
  <si>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</si>
  <si>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</si>
  <si>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</si>
  <si>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</si>
  <si>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</si>
  <si>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</si>
  <si>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</si>
  <si>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</si>
  <si>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</si>
  <si>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</si>
  <si>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</si>
  <si>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</si>
  <si>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</si>
  <si>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</si>
  <si>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</si>
  <si>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</si>
  <si>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</si>
  <si>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</si>
  <si>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</si>
  <si>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</si>
  <si>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</si>
  <si>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</si>
  <si>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</si>
  <si>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</si>
  <si>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</si>
  <si>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</si>
  <si>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</si>
  <si>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</si>
  <si>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</si>
  <si>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</si>
  <si>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</si>
  <si>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</si>
  <si>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</si>
  <si>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</si>
  <si>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</si>
  <si>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</si>
  <si>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</si>
  <si>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</si>
  <si>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</si>
  <si>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</si>
  <si>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</si>
  <si>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</si>
  <si>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</si>
  <si>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</si>
  <si>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</si>
  <si>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</si>
  <si>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</si>
  <si>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</si>
  <si>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</si>
  <si>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</si>
  <si>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</si>
  <si>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</si>
  <si>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</si>
  <si>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</si>
  <si>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</si>
  <si>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</si>
  <si>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</si>
  <si>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</si>
  <si>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</si>
  <si>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</si>
  <si>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</si>
  <si>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</si>
  <si>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</si>
  <si>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</si>
  <si>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</si>
  <si>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</si>
  <si>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</si>
  <si>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</si>
  <si>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</si>
  <si>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</si>
  <si>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</si>
  <si>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</si>
  <si>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</si>
  <si>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</si>
  <si>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</si>
  <si>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</si>
  <si>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</si>
  <si>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</si>
  <si>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</si>
  <si>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</si>
  <si>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</si>
  <si>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</si>
  <si>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</si>
  <si>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</si>
  <si>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</si>
  <si>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</si>
  <si>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</si>
  <si>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</si>
  <si>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</si>
  <si>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</si>
  <si>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</si>
  <si>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</si>
  <si>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</si>
  <si>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</si>
  <si>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</si>
  <si>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</si>
  <si>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</si>
  <si>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</si>
  <si>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</si>
  <si>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</si>
  <si>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</si>
  <si>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</si>
  <si>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</si>
  <si>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</si>
  <si>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</si>
  <si>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</si>
  <si>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</si>
  <si>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</si>
  <si>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</si>
  <si>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</si>
  <si>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</si>
  <si>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</si>
  <si>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</si>
  <si>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</si>
  <si>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</si>
  <si>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</si>
  <si>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</si>
  <si>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</si>
  <si>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</si>
  <si>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</si>
  <si>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</si>
  <si>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</si>
  <si>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</si>
  <si>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</si>
  <si>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</si>
  <si>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</si>
  <si>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</si>
  <si>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</si>
  <si>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</si>
  <si>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</si>
  <si>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</si>
  <si>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</si>
  <si>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</si>
  <si>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</si>
  <si>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</si>
  <si>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</si>
  <si>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</si>
  <si>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</si>
  <si>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</si>
  <si>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</si>
  <si>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</si>
  <si>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</si>
  <si>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</si>
  <si>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</si>
  <si>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</si>
  <si>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</si>
  <si>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</si>
  <si>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</si>
  <si>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</si>
  <si>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</si>
  <si>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</si>
  <si>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</si>
  <si>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</si>
  <si>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</si>
  <si>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</si>
  <si>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</si>
  <si>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</si>
  <si>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</si>
  <si>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</si>
  <si>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</si>
  <si>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</si>
  <si>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</si>
  <si>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</si>
  <si>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</si>
  <si>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</si>
  <si>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</si>
  <si>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</si>
  <si>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</si>
  <si>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</si>
  <si>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</si>
  <si>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</si>
  <si>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</si>
  <si>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</si>
  <si>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</si>
  <si>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</si>
  <si>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</si>
  <si>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</si>
  <si>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</si>
  <si>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</si>
  <si>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</si>
  <si>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</si>
  <si>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</si>
  <si>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</si>
  <si>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</si>
  <si>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</si>
  <si>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</si>
  <si>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</si>
  <si>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</si>
  <si>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</si>
  <si>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</si>
  <si>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</si>
  <si>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</si>
  <si>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</si>
  <si>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</si>
  <si>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</si>
  <si>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</si>
  <si>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</si>
  <si>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</si>
  <si>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</si>
  <si>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</si>
  <si>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</si>
  <si>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</si>
  <si>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</si>
  <si>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</si>
  <si>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</si>
  <si>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</si>
  <si>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</si>
  <si>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</si>
  <si>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</si>
  <si>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</si>
  <si>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</si>
  <si>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</si>
  <si>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</si>
  <si>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</si>
  <si>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</si>
  <si>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</si>
  <si>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</si>
  <si>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</si>
  <si>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</si>
  <si>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</si>
  <si>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</si>
  <si>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</si>
  <si>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</si>
  <si>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</si>
  <si>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</si>
  <si>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</si>
  <si>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</si>
  <si>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</si>
  <si>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</si>
  <si>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</si>
  <si>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</si>
  <si>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</si>
  <si>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</si>
  <si>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</si>
  <si>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</si>
  <si>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</si>
  <si>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</si>
  <si>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</si>
  <si>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</si>
  <si>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</si>
  <si>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</si>
  <si>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</si>
  <si>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</si>
  <si>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</si>
  <si>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</si>
  <si>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</si>
  <si>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</si>
  <si>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</si>
  <si>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</si>
  <si>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</si>
  <si>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</si>
  <si>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</si>
  <si>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</si>
  <si>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</si>
  <si>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</si>
  <si>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</si>
  <si>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</si>
  <si>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</si>
  <si>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</si>
  <si>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</si>
  <si>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</si>
  <si>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</si>
  <si>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</si>
  <si>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</si>
  <si>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</si>
  <si>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</si>
  <si>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</si>
  <si>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</si>
  <si>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</si>
  <si>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</si>
  <si>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</si>
  <si>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</si>
  <si>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</si>
  <si>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</si>
  <si>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</si>
  <si>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</si>
  <si>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</si>
  <si>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</si>
  <si>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</si>
  <si>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</si>
  <si>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</si>
  <si>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</si>
  <si>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</si>
  <si>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</si>
  <si>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</si>
  <si>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</si>
  <si>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</si>
  <si>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</si>
  <si>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</si>
  <si>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</si>
  <si>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</si>
  <si>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</si>
  <si>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</si>
  <si>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</si>
  <si>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</si>
  <si>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</si>
  <si>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</si>
  <si>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</si>
  <si>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</si>
  <si>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</si>
  <si>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</si>
  <si>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</si>
  <si>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</si>
  <si>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</si>
  <si>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</si>
  <si>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</si>
  <si>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</si>
  <si>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</si>
  <si>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</si>
  <si>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</si>
  <si>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</si>
  <si>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</si>
  <si>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</si>
  <si>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</si>
  <si>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</si>
  <si>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</si>
  <si>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</si>
  <si>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</si>
  <si>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</si>
  <si>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</si>
  <si>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</si>
  <si>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</si>
  <si>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</si>
  <si>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</si>
  <si>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</si>
  <si>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</si>
  <si>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</si>
  <si>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</si>
  <si>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</si>
  <si>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</si>
  <si>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</si>
  <si>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</si>
  <si>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</si>
  <si>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</si>
  <si>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</si>
  <si>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</si>
  <si>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</si>
  <si>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</si>
  <si>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</si>
  <si>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</si>
  <si>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</si>
  <si>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</si>
  <si>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</si>
  <si>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</si>
  <si>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</si>
  <si>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</si>
  <si>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</si>
  <si>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</si>
  <si>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</si>
  <si>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</si>
  <si>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</si>
  <si>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</si>
  <si>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</si>
  <si>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</si>
  <si>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</si>
  <si>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</si>
  <si>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</si>
  <si>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</si>
  <si>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</si>
  <si>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</si>
  <si>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</si>
  <si>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</si>
  <si>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</si>
  <si>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</si>
  <si>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</si>
  <si>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</si>
  <si>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</si>
  <si>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</si>
  <si>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</si>
  <si>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</si>
  <si>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</si>
  <si>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</si>
  <si>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</si>
  <si>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</si>
  <si>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</si>
  <si>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</si>
  <si>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</si>
  <si>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</si>
  <si>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</si>
  <si>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</si>
  <si>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</si>
  <si>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</si>
  <si>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</si>
  <si>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</si>
  <si>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</si>
  <si>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</si>
  <si>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</si>
  <si>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</si>
  <si>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</si>
  <si>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</si>
  <si>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</si>
  <si>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</si>
  <si>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</si>
  <si>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</si>
  <si>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</si>
  <si>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</si>
  <si>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</si>
  <si>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</si>
  <si>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</si>
  <si>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</si>
  <si>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</si>
  <si>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</si>
  <si>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</si>
  <si>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</si>
  <si>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</si>
  <si>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</si>
  <si>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</si>
  <si>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</si>
  <si>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</si>
  <si>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</si>
  <si>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</si>
  <si>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</si>
  <si>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</si>
  <si>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</si>
  <si>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</si>
  <si>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</si>
  <si>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</si>
  <si>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</si>
  <si>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</si>
  <si>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</si>
  <si>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</si>
  <si>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</si>
  <si>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</si>
  <si>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</si>
  <si>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</si>
  <si>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</si>
  <si>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</si>
  <si>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</si>
  <si>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</si>
  <si>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</si>
  <si>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</si>
  <si>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</si>
  <si>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</si>
  <si>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</si>
  <si>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</si>
  <si>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</si>
  <si>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</si>
  <si>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</si>
  <si>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</si>
  <si>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</si>
  <si>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</si>
  <si>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</si>
  <si>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</si>
  <si>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</si>
  <si>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</si>
  <si>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</si>
  <si>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</si>
  <si>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</si>
  <si>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</si>
  <si>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</si>
  <si>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</si>
  <si>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</si>
  <si>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</si>
  <si>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</si>
  <si>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</si>
  <si>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</si>
  <si>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</si>
  <si>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</si>
  <si>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</si>
  <si>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</si>
  <si>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</si>
  <si>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</si>
  <si>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</si>
  <si>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</si>
  <si>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</si>
  <si>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</si>
  <si>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</si>
  <si>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</si>
  <si>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</si>
  <si>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</si>
  <si>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</si>
  <si>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</si>
  <si>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</si>
  <si>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</si>
  <si>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</si>
  <si>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</si>
  <si>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</si>
  <si>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</si>
  <si>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</si>
  <si>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</si>
  <si>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</si>
  <si>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</si>
  <si>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</si>
  <si>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</si>
  <si>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</si>
  <si>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</si>
  <si>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</si>
  <si>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</si>
  <si>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</si>
  <si>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</si>
  <si>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</si>
  <si>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</si>
  <si>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</si>
  <si>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</si>
  <si>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</si>
  <si>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</si>
  <si>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</si>
  <si>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</si>
  <si>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</si>
  <si>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</si>
  <si>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</si>
  <si>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</si>
  <si>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</si>
  <si>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</si>
  <si>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</si>
  <si>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</si>
  <si>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</si>
  <si>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</si>
  <si>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</si>
  <si>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</si>
  <si>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</si>
  <si>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</si>
  <si>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</si>
  <si>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</si>
  <si>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</si>
  <si>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</si>
  <si>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</si>
  <si>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</si>
  <si>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</si>
  <si>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</si>
  <si>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</si>
  <si>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</si>
  <si>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</si>
  <si>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</si>
  <si>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</si>
  <si>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</si>
  <si>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</si>
  <si>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</si>
  <si>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</si>
  <si>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</si>
  <si>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</si>
  <si>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</si>
  <si>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</si>
  <si>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</si>
  <si>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</si>
  <si>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</si>
  <si>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</si>
  <si>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</si>
  <si>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</si>
  <si>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</si>
  <si>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</si>
  <si>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</si>
  <si>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</si>
  <si>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</si>
  <si>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</si>
  <si>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</si>
  <si>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</si>
  <si>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</si>
  <si>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</si>
  <si>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</si>
  <si>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</si>
  <si>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</si>
  <si>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</si>
  <si>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</si>
  <si>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</si>
  <si>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</si>
  <si>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</si>
  <si>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</si>
  <si>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</si>
  <si>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</si>
  <si>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</si>
  <si>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</si>
  <si>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</si>
  <si>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</si>
  <si>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</si>
  <si>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</si>
  <si>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</si>
  <si>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</si>
  <si>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</si>
  <si>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</si>
  <si>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</si>
  <si>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</si>
  <si>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</si>
  <si>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</si>
  <si>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</si>
  <si>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</si>
  <si>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</si>
  <si>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</si>
  <si>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</si>
  <si>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</si>
  <si>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</si>
  <si>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</si>
  <si>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</si>
  <si>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</si>
  <si>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</si>
  <si>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</si>
  <si>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</si>
  <si>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</si>
  <si>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</si>
  <si>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</si>
  <si>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</si>
  <si>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</si>
  <si>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</si>
  <si>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</si>
  <si>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</si>
  <si>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</si>
  <si>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</si>
  <si>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</si>
  <si>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</si>
  <si>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</si>
  <si>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</si>
  <si>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</si>
  <si>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</si>
  <si>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</si>
  <si>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</si>
  <si>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</si>
  <si>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</si>
  <si>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</si>
  <si>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</si>
  <si>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</si>
  <si>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</si>
  <si>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</si>
  <si>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</si>
  <si>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</si>
  <si>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</si>
  <si>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</si>
  <si>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</si>
  <si>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</si>
  <si>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</si>
  <si>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</si>
  <si>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</si>
  <si>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</si>
  <si>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</si>
  <si>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</si>
  <si>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</si>
  <si>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</si>
  <si>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</si>
  <si>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</si>
  <si>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</si>
  <si>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</si>
  <si>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</si>
  <si>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</si>
  <si>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</si>
  <si>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</si>
  <si>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</si>
  <si>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</si>
  <si>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</si>
  <si>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</si>
  <si>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</si>
  <si>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</si>
  <si>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</si>
  <si>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</si>
  <si>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</si>
  <si>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</si>
  <si>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</si>
  <si>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</si>
  <si>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</si>
  <si>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</si>
  <si>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</si>
  <si>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</si>
  <si>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</si>
  <si>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</si>
  <si>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</si>
  <si>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</si>
  <si>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</si>
  <si>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</si>
  <si>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</si>
  <si>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</si>
  <si>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</si>
  <si>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</si>
  <si>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</si>
  <si>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</si>
  <si>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</si>
  <si>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</si>
  <si>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</si>
  <si>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</si>
  <si>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</si>
  <si>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</si>
  <si>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</si>
  <si>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</si>
  <si>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</si>
  <si>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</si>
  <si>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</si>
  <si>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</si>
  <si>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</si>
  <si>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</si>
  <si>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</si>
  <si>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</si>
  <si>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</si>
  <si>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</si>
  <si>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</si>
  <si>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</si>
  <si>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</si>
  <si>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</si>
  <si>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</si>
  <si>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</si>
  <si>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</si>
  <si>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</si>
  <si>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</si>
  <si>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</si>
  <si>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</si>
  <si>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</si>
  <si>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</si>
  <si>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</si>
  <si>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</si>
  <si>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</si>
  <si>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</si>
  <si>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</si>
  <si>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</si>
  <si>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</si>
  <si>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</si>
  <si>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</si>
  <si>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</si>
  <si>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</si>
  <si>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</si>
  <si>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</si>
  <si>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</si>
  <si>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</si>
  <si>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</si>
  <si>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</si>
  <si>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</si>
  <si>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</si>
  <si>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</si>
  <si>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</si>
  <si>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</si>
  <si>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</si>
  <si>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</si>
  <si>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</si>
  <si>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</si>
  <si>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</si>
  <si>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</si>
  <si>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</si>
  <si>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</si>
  <si>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</si>
  <si>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</si>
  <si>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</si>
  <si>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</si>
  <si>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</si>
  <si>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</si>
  <si>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</si>
  <si>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</si>
  <si>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</si>
  <si>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</si>
  <si>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</si>
  <si>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</si>
  <si>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</si>
  <si>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</si>
  <si>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</si>
  <si>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</si>
  <si>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</si>
  <si>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</si>
  <si>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</si>
  <si>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</si>
  <si>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</si>
  <si>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</si>
  <si>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</si>
  <si>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</si>
  <si>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</si>
  <si>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</si>
  <si>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</si>
  <si>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</si>
  <si>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</si>
  <si>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</si>
  <si>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</si>
  <si>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</si>
  <si>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</si>
  <si>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</si>
  <si>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</si>
  <si>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</si>
  <si>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</si>
  <si>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</si>
  <si>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</si>
  <si>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</si>
  <si>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</si>
  <si>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</si>
  <si>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</si>
  <si>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</si>
  <si>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</si>
  <si>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</si>
  <si>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</si>
  <si>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</si>
  <si>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</si>
  <si>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</si>
  <si>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</si>
  <si>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</si>
  <si>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</si>
  <si>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</si>
  <si>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</si>
  <si>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</si>
  <si>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</si>
  <si>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</si>
  <si>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</si>
  <si>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</si>
  <si>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</si>
  <si>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</si>
  <si>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</si>
  <si>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</si>
  <si>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</si>
  <si>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</si>
  <si>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</si>
  <si>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</si>
  <si>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</si>
  <si>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</si>
  <si>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</si>
  <si>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</si>
  <si>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</si>
  <si>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</si>
  <si>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</si>
  <si>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</si>
  <si>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</si>
  <si>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</si>
  <si>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</si>
  <si>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</si>
  <si>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</si>
  <si>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</si>
  <si>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</si>
  <si>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</si>
  <si>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</si>
  <si>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</si>
  <si>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</si>
  <si>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</si>
  <si>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</si>
  <si>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</si>
  <si>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</si>
  <si>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</si>
  <si>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</si>
  <si>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</si>
  <si>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</si>
  <si>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</si>
  <si>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</si>
  <si>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</si>
  <si>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</si>
  <si>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</si>
  <si>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</si>
  <si>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</si>
  <si>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</si>
  <si>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</si>
  <si>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</si>
  <si>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</si>
  <si>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</si>
  <si>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</si>
  <si>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</si>
  <si>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</si>
  <si>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</si>
  <si>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</si>
  <si>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</si>
  <si>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</si>
  <si>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</si>
  <si>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</si>
  <si>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</si>
  <si>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</si>
  <si>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</si>
  <si>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</si>
  <si>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</si>
  <si>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</si>
  <si>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</si>
  <si>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</si>
  <si>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</si>
  <si>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</si>
  <si>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</si>
  <si>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</si>
  <si>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</si>
  <si>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</si>
  <si>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</si>
  <si>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</si>
  <si>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</si>
  <si>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</si>
  <si>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</si>
  <si>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</si>
  <si>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</si>
  <si>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</si>
  <si>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</si>
  <si>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</si>
  <si>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</si>
  <si>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</si>
  <si>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</si>
  <si>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</si>
  <si>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</si>
  <si>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</si>
  <si>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</si>
  <si>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</si>
  <si>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</si>
  <si>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</si>
  <si>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</si>
  <si>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</si>
  <si>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</si>
  <si>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</si>
  <si>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</si>
  <si>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</si>
  <si>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</si>
  <si>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</si>
  <si>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</si>
  <si>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</si>
  <si>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</si>
  <si>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</si>
  <si>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</si>
  <si>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</si>
  <si>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</si>
  <si>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</si>
  <si>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</si>
  <si>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</si>
  <si>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</si>
  <si>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</si>
  <si>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</si>
  <si>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</si>
  <si>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</si>
  <si>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</si>
  <si>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</si>
  <si>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</si>
  <si>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</si>
  <si>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</si>
  <si>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</si>
  <si>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</si>
  <si>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</si>
  <si>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</si>
  <si>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</si>
  <si>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</si>
  <si>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</si>
  <si>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</si>
  <si>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</si>
  <si>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</si>
  <si>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</si>
  <si>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</si>
  <si>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</si>
  <si>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</si>
  <si>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</si>
  <si>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</si>
  <si>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</si>
  <si>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</si>
  <si>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</si>
  <si>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</si>
  <si>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</si>
  <si>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</si>
  <si>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</si>
  <si>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</si>
  <si>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</si>
  <si>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</si>
  <si>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</si>
  <si>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</si>
  <si>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</si>
  <si>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</si>
  <si>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</si>
  <si>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</si>
  <si>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</si>
  <si>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</si>
  <si>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</si>
  <si>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</si>
  <si>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</si>
  <si>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</si>
  <si>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</si>
  <si>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</si>
  <si>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</si>
  <si>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</si>
  <si>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</si>
  <si>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</si>
  <si>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</si>
  <si>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</si>
  <si>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</si>
  <si>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</si>
  <si>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</si>
  <si>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</si>
  <si>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</si>
  <si>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</si>
  <si>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</si>
  <si>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</si>
  <si>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</si>
  <si>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</si>
  <si>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</si>
  <si>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</si>
  <si>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</si>
  <si>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</si>
  <si>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</si>
  <si>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</si>
  <si>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</si>
  <si>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</si>
  <si>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</si>
  <si>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</si>
  <si>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</si>
  <si>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</si>
  <si>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</si>
  <si>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</si>
  <si>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</si>
  <si>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</si>
  <si>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</si>
  <si>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</si>
  <si>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</si>
  <si>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</si>
  <si>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</si>
  <si>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</si>
  <si>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</si>
  <si>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</si>
  <si>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</si>
  <si>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</si>
  <si>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</si>
  <si>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</si>
  <si>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</si>
  <si>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</si>
  <si>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</si>
  <si>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</si>
  <si>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</si>
  <si>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</si>
  <si>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</si>
  <si>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</si>
  <si>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</si>
  <si>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</si>
  <si>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</si>
  <si>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</si>
  <si>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</si>
  <si>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</si>
  <si>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</si>
  <si>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</si>
  <si>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</si>
  <si>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</si>
  <si>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</si>
  <si>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</si>
  <si>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</si>
  <si>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</si>
  <si>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</si>
  <si>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</si>
  <si>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</si>
  <si>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</si>
  <si>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</si>
  <si>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</si>
  <si>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</si>
  <si>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</si>
  <si>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</si>
  <si>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</si>
  <si>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</si>
  <si>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</si>
  <si>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</si>
  <si>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</si>
  <si>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</si>
  <si>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</si>
  <si>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</si>
  <si>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</si>
  <si>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</si>
  <si>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</si>
  <si>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</si>
  <si>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</si>
  <si>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</si>
  <si>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</si>
  <si>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</si>
  <si>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</si>
  <si>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</si>
  <si>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</si>
  <si>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</si>
  <si>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</si>
  <si>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</si>
  <si>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</si>
  <si>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</si>
  <si>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</si>
  <si>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</si>
  <si>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</si>
  <si>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</si>
  <si>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</si>
  <si>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</si>
  <si>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</si>
  <si>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</si>
  <si>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</si>
  <si>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</si>
  <si>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</si>
  <si>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</si>
  <si>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</si>
  <si>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</si>
  <si>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</si>
  <si>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</si>
  <si>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</si>
  <si>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</si>
  <si>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</si>
  <si>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</si>
  <si>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</si>
  <si>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</si>
  <si>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</si>
  <si>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</si>
  <si>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</si>
  <si>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</si>
  <si>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</si>
  <si>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</si>
  <si>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</si>
  <si>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</si>
  <si>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</si>
  <si>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</si>
  <si>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</si>
  <si>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</si>
  <si>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</si>
  <si>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</si>
  <si>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</si>
  <si>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</si>
  <si>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</si>
  <si>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</si>
  <si>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</si>
  <si>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</si>
  <si>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</si>
  <si>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</si>
  <si>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</si>
  <si>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</si>
  <si>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</si>
  <si>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</si>
  <si>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</si>
  <si>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</si>
  <si>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</si>
  <si>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</si>
  <si>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</si>
  <si>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</si>
  <si>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</si>
  <si>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</si>
  <si>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</si>
  <si>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</si>
  <si>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</si>
  <si>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</si>
  <si>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</si>
  <si>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</si>
  <si>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</si>
  <si>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</si>
  <si>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</si>
  <si>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</si>
  <si>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</si>
  <si>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</si>
  <si>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</si>
  <si>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</si>
  <si>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</si>
  <si>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</si>
  <si>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</si>
  <si>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</si>
  <si>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</si>
  <si>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</si>
  <si>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</si>
  <si>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</si>
  <si>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</si>
  <si>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</si>
  <si>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</si>
  <si>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</si>
  <si>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</si>
  <si>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</si>
  <si>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</si>
  <si>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</si>
  <si>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</si>
  <si>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</si>
  <si>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</si>
  <si>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</si>
  <si>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</si>
  <si>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</si>
  <si>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</si>
  <si>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</si>
  <si>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</si>
  <si>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</si>
  <si>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</si>
  <si>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</si>
  <si>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</si>
  <si>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</si>
  <si>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</si>
  <si>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</si>
  <si>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</si>
  <si>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</si>
  <si>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</si>
  <si>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</si>
  <si>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</si>
  <si>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</si>
  <si>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</si>
  <si>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</si>
  <si>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</si>
  <si>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</si>
  <si>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</si>
  <si>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</si>
  <si>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</si>
  <si>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</si>
  <si>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</si>
  <si>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</si>
  <si>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</si>
  <si>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</si>
  <si>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</si>
  <si>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</si>
  <si>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</si>
  <si>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</si>
  <si>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</si>
  <si>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</si>
  <si>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</si>
  <si>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</si>
  <si>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</si>
  <si>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</si>
  <si>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</si>
  <si>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</si>
  <si>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</si>
  <si>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</si>
  <si>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</si>
  <si>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</si>
  <si>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</si>
  <si>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</si>
  <si>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</si>
  <si>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</si>
  <si>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</si>
  <si>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</si>
  <si>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</si>
  <si>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</si>
  <si>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</si>
  <si>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</si>
  <si>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</si>
  <si>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</si>
  <si>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</si>
  <si>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</si>
  <si>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</si>
  <si>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</si>
  <si>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</si>
  <si>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</si>
  <si>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</si>
  <si>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</si>
  <si>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</si>
  <si>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</si>
  <si>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</si>
  <si>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</si>
  <si>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</si>
  <si>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</si>
  <si>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</si>
  <si>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</si>
  <si>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</si>
  <si>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</si>
  <si>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</si>
  <si>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</si>
  <si>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</si>
  <si>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</si>
  <si>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</si>
  <si>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</si>
  <si>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</si>
  <si>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</si>
  <si>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</si>
  <si>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</si>
  <si>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</si>
  <si>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</si>
  <si>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</si>
  <si>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</si>
  <si>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</si>
  <si>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</si>
  <si>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</si>
  <si>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</si>
  <si>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</si>
  <si>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</si>
  <si>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</si>
  <si>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</si>
  <si>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</si>
  <si>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</si>
  <si>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</si>
  <si>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</si>
  <si>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</si>
  <si>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</si>
  <si>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</si>
  <si>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</si>
  <si>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</si>
  <si>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</si>
  <si>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</si>
  <si>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</si>
  <si>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</si>
  <si>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</si>
  <si>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</si>
  <si>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</si>
  <si>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</si>
  <si>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</si>
  <si>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</si>
  <si>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</si>
  <si>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</si>
  <si>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</si>
  <si>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</si>
  <si>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</si>
  <si>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</si>
  <si>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</si>
  <si>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</si>
  <si>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</si>
  <si>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</si>
  <si>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</si>
  <si>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</si>
  <si>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</si>
  <si>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</si>
  <si>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</si>
  <si>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</si>
  <si>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</si>
  <si>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</si>
  <si>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</si>
  <si>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</si>
  <si>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</si>
  <si>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</si>
  <si>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</si>
  <si>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</si>
  <si>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</si>
  <si>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</si>
  <si>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</si>
  <si>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</si>
  <si>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</si>
  <si>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</si>
  <si>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</si>
  <si>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</si>
  <si>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</si>
  <si>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</si>
  <si>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</si>
  <si>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</si>
  <si>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</si>
  <si>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</si>
  <si>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</si>
  <si>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</si>
  <si>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</si>
  <si>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</si>
  <si>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</si>
  <si>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</si>
  <si>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</si>
  <si>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</si>
  <si>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</si>
  <si>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</si>
  <si>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</si>
  <si>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</si>
  <si>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</si>
  <si>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</si>
  <si>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</si>
  <si>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</si>
  <si>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</si>
  <si>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</si>
  <si>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</si>
  <si>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</si>
  <si>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</si>
  <si>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</si>
  <si>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</si>
  <si>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</si>
  <si>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</si>
  <si>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</si>
  <si>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</si>
  <si>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</si>
  <si>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</si>
  <si>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</si>
  <si>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</si>
  <si>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</si>
  <si>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</si>
  <si>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</si>
  <si>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</si>
  <si>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</si>
  <si>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</si>
  <si>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</si>
  <si>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</si>
  <si>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</si>
  <si>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</si>
  <si>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</si>
  <si>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</si>
  <si>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</si>
  <si>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</si>
  <si>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</si>
  <si>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</si>
  <si>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</si>
  <si>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</si>
  <si>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</si>
  <si>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</si>
  <si>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</si>
  <si>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</si>
  <si>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</si>
  <si>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</si>
  <si>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</si>
  <si>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</si>
  <si>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</si>
  <si>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</si>
  <si>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</si>
  <si>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</si>
  <si>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</si>
  <si>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</si>
  <si>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</si>
  <si>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</si>
  <si>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</si>
  <si>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</si>
  <si>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</si>
  <si>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</si>
  <si>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</si>
  <si>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</si>
  <si>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</si>
  <si>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</si>
  <si>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</si>
  <si>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</si>
  <si>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</si>
  <si>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</si>
  <si>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</si>
  <si>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</si>
  <si>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</si>
  <si>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</si>
  <si>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</si>
  <si>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</si>
  <si>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</si>
  <si>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</si>
  <si>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</si>
  <si>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</si>
  <si>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</si>
  <si>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</si>
  <si>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</si>
  <si>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</si>
  <si>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</si>
  <si>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</si>
  <si>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</si>
  <si>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</si>
  <si>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</si>
  <si>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</si>
  <si>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</si>
  <si>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</si>
  <si>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</si>
  <si>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</si>
  <si>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</si>
  <si>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</si>
  <si>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</si>
  <si>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</si>
  <si>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</si>
  <si>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</si>
  <si>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</si>
  <si>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</si>
  <si>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</si>
  <si>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</si>
  <si>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</si>
  <si>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</si>
  <si>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</si>
  <si>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</si>
  <si>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</si>
  <si>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</si>
  <si>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</si>
  <si>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</si>
  <si>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</si>
  <si>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</si>
  <si>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</si>
  <si>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</si>
  <si>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</si>
  <si>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</si>
  <si>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</si>
  <si>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</si>
  <si>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</si>
  <si>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</si>
  <si>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</si>
  <si>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</si>
  <si>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</si>
  <si>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</si>
  <si>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</si>
  <si>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</si>
  <si>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</si>
  <si>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</si>
  <si>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</si>
  <si>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</si>
  <si>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</si>
  <si>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</si>
  <si>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</si>
  <si>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</si>
  <si>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</si>
  <si>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</si>
  <si>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</si>
  <si>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</si>
  <si>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</si>
  <si>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</si>
  <si>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</si>
  <si>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</si>
  <si>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</si>
  <si>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</si>
  <si>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</si>
  <si>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</si>
  <si>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</si>
  <si>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</si>
  <si>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</si>
  <si>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</si>
  <si>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</si>
  <si>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</si>
  <si>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</si>
  <si>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</si>
  <si>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</si>
  <si>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</si>
  <si>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</si>
  <si>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</si>
  <si>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</si>
  <si>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</si>
  <si>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</si>
  <si>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</si>
  <si>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</si>
  <si>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</si>
  <si>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</si>
  <si>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</si>
  <si>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</si>
  <si>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</si>
  <si>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</si>
  <si>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</si>
  <si>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</si>
  <si>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</si>
  <si>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</si>
  <si>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</si>
  <si>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</si>
  <si>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</si>
  <si>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</si>
  <si>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</si>
  <si>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</si>
  <si>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</si>
  <si>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</si>
  <si>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</si>
  <si>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</si>
  <si>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</si>
  <si>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</si>
  <si>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</si>
  <si>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</si>
  <si>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</si>
  <si>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</si>
  <si>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</si>
  <si>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</si>
  <si>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</si>
  <si>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</si>
  <si>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</si>
  <si>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</si>
  <si>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</si>
  <si>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</si>
  <si>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</si>
  <si>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</si>
  <si>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</si>
  <si>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</si>
  <si>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</si>
  <si>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</si>
  <si>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</si>
  <si>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</si>
  <si>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</si>
  <si>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</si>
  <si>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</si>
  <si>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</si>
  <si>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</si>
  <si>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</si>
  <si>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</si>
  <si>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</si>
  <si>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</si>
  <si>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</si>
  <si>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</si>
  <si>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</si>
  <si>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</si>
  <si>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</si>
  <si>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</si>
  <si>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</si>
  <si>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</si>
  <si>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</si>
  <si>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</si>
  <si>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</si>
  <si>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</si>
  <si>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</si>
  <si>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</si>
  <si>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</si>
  <si>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</si>
  <si>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</si>
  <si>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</si>
  <si>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</si>
  <si>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</si>
  <si>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</si>
  <si>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</si>
  <si>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</si>
  <si>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</si>
  <si>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</si>
  <si>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</si>
  <si>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</si>
  <si>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</si>
  <si>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</si>
  <si>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</si>
  <si>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</si>
  <si>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</si>
  <si>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</si>
  <si>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</si>
  <si>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</si>
  <si>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</si>
  <si>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</si>
  <si>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</si>
  <si>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</si>
  <si>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</si>
  <si>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</si>
  <si>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</si>
  <si>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</si>
  <si>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</si>
  <si>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</si>
  <si>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</si>
  <si>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</si>
  <si>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</si>
  <si>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</si>
  <si>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</si>
  <si>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</si>
  <si>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</si>
  <si>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</si>
  <si>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</si>
  <si>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</si>
  <si>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</si>
  <si>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</si>
  <si>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</si>
  <si>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</si>
  <si>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</si>
  <si>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</si>
  <si>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</si>
  <si>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</si>
  <si>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</si>
  <si>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</si>
  <si>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</si>
  <si>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</si>
  <si>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</si>
  <si>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</si>
  <si>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</si>
  <si>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</si>
  <si>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</si>
  <si>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</si>
  <si>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</si>
  <si>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</si>
  <si>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</si>
  <si>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</si>
  <si>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</si>
  <si>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</si>
  <si>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</si>
  <si>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</si>
  <si>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</si>
  <si>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</si>
  <si>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</si>
  <si>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</si>
  <si>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</si>
  <si>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</si>
  <si>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</si>
  <si>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</si>
  <si>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</si>
  <si>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</si>
  <si>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</si>
  <si>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</si>
  <si>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</si>
  <si>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</si>
  <si>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</si>
  <si>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</si>
  <si>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</si>
  <si>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</si>
  <si>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</si>
  <si>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</si>
  <si>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</si>
  <si>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</si>
  <si>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</si>
  <si>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</si>
  <si>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</si>
  <si>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</si>
  <si>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</si>
  <si>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</si>
  <si>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</si>
  <si>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</si>
  <si>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</si>
  <si>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</si>
  <si>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</si>
  <si>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</si>
  <si>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</si>
  <si>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</si>
  <si>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</si>
  <si>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</si>
  <si>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</si>
  <si>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</si>
  <si>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</si>
  <si>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</si>
  <si>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</si>
  <si>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</si>
  <si>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</si>
  <si>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</si>
  <si>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</si>
  <si>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</si>
  <si>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</si>
  <si>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</si>
  <si>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</si>
  <si>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</si>
  <si>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</si>
  <si>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</si>
  <si>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</si>
  <si>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</si>
  <si>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</si>
  <si>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</si>
  <si>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</si>
  <si>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</si>
  <si>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</si>
  <si>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</si>
  <si>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</si>
  <si>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</si>
  <si>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</si>
  <si>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</si>
  <si>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</si>
  <si>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</si>
  <si>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</si>
  <si>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</si>
  <si>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</si>
  <si>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</si>
  <si>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</si>
  <si>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</si>
  <si>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</si>
  <si>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</si>
  <si>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</si>
  <si>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</si>
  <si>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</si>
  <si>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</si>
  <si>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</si>
  <si>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</si>
  <si>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</si>
  <si>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</si>
  <si>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</si>
  <si>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</si>
  <si>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</si>
  <si>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</si>
  <si>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</si>
  <si>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</si>
  <si>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</si>
  <si>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</si>
  <si>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</si>
  <si>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</si>
  <si>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</si>
  <si>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</si>
  <si>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</si>
  <si>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</si>
  <si>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</si>
  <si>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</si>
  <si>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</si>
  <si>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</si>
  <si>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</si>
  <si>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</si>
  <si>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</si>
  <si>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</si>
  <si>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</si>
  <si>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</si>
  <si>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</si>
  <si>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</si>
  <si>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</si>
  <si>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</si>
  <si>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</si>
  <si>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</si>
  <si>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</si>
  <si>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</si>
  <si>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</si>
  <si>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</si>
  <si>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</si>
  <si>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</si>
  <si>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</si>
  <si>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</si>
  <si>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</si>
  <si>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</si>
  <si>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</si>
  <si>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</si>
  <si>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</si>
  <si>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</si>
  <si>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</si>
  <si>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</si>
  <si>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</si>
  <si>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</si>
  <si>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</si>
  <si>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</si>
  <si>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</si>
  <si>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</si>
  <si>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</si>
  <si>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</si>
  <si>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</si>
  <si>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</si>
  <si>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</si>
  <si>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</si>
  <si>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</si>
  <si>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</si>
  <si>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</si>
  <si>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</si>
  <si>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</si>
  <si>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</si>
  <si>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</si>
  <si>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</si>
  <si>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</si>
  <si>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</si>
  <si>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</si>
  <si>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</si>
  <si>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</si>
  <si>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</si>
  <si>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</si>
  <si>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</si>
  <si>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</si>
  <si>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</si>
  <si>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</si>
  <si>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</si>
  <si>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</si>
  <si>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</si>
  <si>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</si>
  <si>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</si>
  <si>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</si>
  <si>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</si>
  <si>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</si>
  <si>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</si>
  <si>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</si>
  <si>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</si>
  <si>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</si>
  <si>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</si>
  <si>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</si>
  <si>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</si>
  <si>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</si>
  <si>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</si>
  <si>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</si>
  <si>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</si>
  <si>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</si>
  <si>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</si>
  <si>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</si>
  <si>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</si>
  <si>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</si>
  <si>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</si>
  <si>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</si>
  <si>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</si>
  <si>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</si>
  <si>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</si>
  <si>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</si>
  <si>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</si>
  <si>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</si>
  <si>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</si>
  <si>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</si>
  <si>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</si>
  <si>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</si>
  <si>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</si>
  <si>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</si>
  <si>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</si>
  <si>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</si>
  <si>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</si>
  <si>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</si>
  <si>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</si>
  <si>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</si>
  <si>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</si>
  <si>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</si>
  <si>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</si>
  <si>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</si>
  <si>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</si>
  <si>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</si>
  <si>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</si>
  <si>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</si>
  <si>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</si>
  <si>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</si>
  <si>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</si>
  <si>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</si>
  <si>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</si>
  <si>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</si>
  <si>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</si>
  <si>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</si>
  <si>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</si>
  <si>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</si>
  <si>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</si>
  <si>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</si>
  <si>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</si>
  <si>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</si>
  <si>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</si>
  <si>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</si>
  <si>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</si>
  <si>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</si>
  <si>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</si>
  <si>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</si>
  <si>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</si>
  <si>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</si>
  <si>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</si>
  <si>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</si>
  <si>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</si>
  <si>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</si>
  <si>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</si>
  <si>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</si>
  <si>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</si>
  <si>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</si>
  <si>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</si>
  <si>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</si>
  <si>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</si>
  <si>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</si>
  <si>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</si>
  <si>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</si>
  <si>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</si>
  <si>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</si>
  <si>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</si>
  <si>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</si>
  <si>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</si>
  <si>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</si>
  <si>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</si>
  <si>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</si>
  <si>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</si>
  <si>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</si>
  <si>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</si>
  <si>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</si>
  <si>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</si>
  <si>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</si>
  <si>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</si>
  <si>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</si>
  <si>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</si>
  <si>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</si>
  <si>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</si>
  <si>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</si>
  <si>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</si>
  <si>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</si>
  <si>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</si>
  <si>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</si>
  <si>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</si>
  <si>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</si>
  <si>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</si>
  <si>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</si>
  <si>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</si>
  <si>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</si>
  <si>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</si>
  <si>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</si>
  <si>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</si>
  <si>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</si>
  <si>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</si>
  <si>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</si>
  <si>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</si>
  <si>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</si>
  <si>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</si>
  <si>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</si>
  <si>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</si>
  <si>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</si>
  <si>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</si>
  <si>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</si>
  <si>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</si>
  <si>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</si>
  <si>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</si>
  <si>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</si>
  <si>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</si>
  <si>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</si>
  <si>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</si>
  <si>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</si>
  <si>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</si>
  <si>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</si>
  <si>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</si>
  <si>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</si>
  <si>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</si>
  <si>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</si>
  <si>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</si>
  <si>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</si>
  <si>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</si>
  <si>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</si>
  <si>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</si>
  <si>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</si>
  <si>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</si>
  <si>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</si>
  <si>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</si>
  <si>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</si>
  <si>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</si>
  <si>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</si>
  <si>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</si>
  <si>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</si>
  <si>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</si>
  <si>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</si>
  <si>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</si>
  <si>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</si>
  <si>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</si>
  <si>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</si>
  <si>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</si>
  <si>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</si>
  <si>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</si>
  <si>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</si>
  <si>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</si>
  <si>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</si>
  <si>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</si>
  <si>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</si>
  <si>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</si>
  <si>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</si>
  <si>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</si>
  <si>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</si>
  <si>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</si>
  <si>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</si>
  <si>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</si>
  <si>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</si>
  <si>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</si>
  <si>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</si>
  <si>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</si>
  <si>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</si>
  <si>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</si>
  <si>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</si>
  <si>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</si>
  <si>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</si>
  <si>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</si>
  <si>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</si>
  <si>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</si>
  <si>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</si>
  <si>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</si>
  <si>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</si>
  <si>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</si>
  <si>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</si>
  <si>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</si>
  <si>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</si>
  <si>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</si>
  <si>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</si>
  <si>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</si>
  <si>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</si>
  <si>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</si>
  <si>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</si>
  <si>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</si>
  <si>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</si>
  <si>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</si>
  <si>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</si>
  <si>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</si>
  <si>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</si>
  <si>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</si>
  <si>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</si>
  <si>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</si>
  <si>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</si>
  <si>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</si>
  <si>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</si>
  <si>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</si>
  <si>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</si>
  <si>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</si>
  <si>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</si>
  <si>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</si>
  <si>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</si>
  <si>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</si>
  <si>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</si>
  <si>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</si>
  <si>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</si>
  <si>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</si>
  <si>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</si>
  <si>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</si>
  <si>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</si>
  <si>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</si>
  <si>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</si>
  <si>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</si>
  <si>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</si>
  <si>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</si>
  <si>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</si>
  <si>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</si>
  <si>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</si>
  <si>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</si>
  <si>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</si>
  <si>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</si>
  <si>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</si>
  <si>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</si>
  <si>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</si>
  <si>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</si>
  <si>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</si>
  <si>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</si>
  <si>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</si>
  <si>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</si>
  <si>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</si>
  <si>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</si>
  <si>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</si>
  <si>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</si>
  <si>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</si>
  <si>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</si>
  <si>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</si>
  <si>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</si>
  <si>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</si>
  <si>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</si>
  <si>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</si>
  <si>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</si>
  <si>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</si>
  <si>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</si>
  <si>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</si>
  <si>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</si>
  <si>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</si>
  <si>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</si>
  <si>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</si>
  <si>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</si>
  <si>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</si>
  <si>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</si>
  <si>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</si>
  <si>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</si>
  <si>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</si>
  <si>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</si>
  <si>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</si>
  <si>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</si>
  <si>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</si>
  <si>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</si>
  <si>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</si>
  <si>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</si>
  <si>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</si>
  <si>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</si>
  <si>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</si>
  <si>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</si>
  <si>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</si>
  <si>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</si>
  <si>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</si>
  <si>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</si>
  <si>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</si>
  <si>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</si>
  <si>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</si>
  <si>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</si>
  <si>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</si>
  <si>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</si>
  <si>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</si>
  <si>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</si>
  <si>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</si>
  <si>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</si>
  <si>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</si>
  <si>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</si>
  <si>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</si>
  <si>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</si>
  <si>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</si>
  <si>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</si>
  <si>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</si>
  <si>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</si>
  <si>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</si>
  <si>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</si>
  <si>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</si>
  <si>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</si>
  <si>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</si>
  <si>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</si>
  <si>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</si>
  <si>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</si>
  <si>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</si>
  <si>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</si>
  <si>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</si>
  <si>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</si>
  <si>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</si>
  <si>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</si>
  <si>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</si>
  <si>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</si>
  <si>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</si>
  <si>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</si>
  <si>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</si>
  <si>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</si>
  <si>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</si>
  <si>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</si>
  <si>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</si>
  <si>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</si>
  <si>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</si>
  <si>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</si>
  <si>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</si>
  <si>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</si>
  <si>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</si>
  <si>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</si>
  <si>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</si>
  <si>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</si>
  <si>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</si>
  <si>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</si>
  <si>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</si>
  <si>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</si>
  <si>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</si>
  <si>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</si>
  <si>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</si>
  <si>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</si>
  <si>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</si>
  <si>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</si>
  <si>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</si>
  <si>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</si>
  <si>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</si>
  <si>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</si>
  <si>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</si>
  <si>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</si>
  <si>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</si>
  <si>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</si>
  <si>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</si>
  <si>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</si>
  <si>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</si>
  <si>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</si>
  <si>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</si>
  <si>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</si>
  <si>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</si>
  <si>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</si>
  <si>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</si>
  <si>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</si>
  <si>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</si>
  <si>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</si>
  <si>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</si>
  <si>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</si>
  <si>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</si>
  <si>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</si>
  <si>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</si>
  <si>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</si>
  <si>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</si>
  <si>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</si>
  <si>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</si>
  <si>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</si>
  <si>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</si>
  <si>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</si>
  <si>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</si>
  <si>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</si>
  <si>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</si>
  <si>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</si>
  <si>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</si>
  <si>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</si>
  <si>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</si>
  <si>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</si>
  <si>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</si>
  <si>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</si>
  <si>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</si>
  <si>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</si>
  <si>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</si>
  <si>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</si>
  <si>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</si>
  <si>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</si>
  <si>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</si>
  <si>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</si>
  <si>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</si>
  <si>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</si>
  <si>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</si>
  <si>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</si>
  <si>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</si>
  <si>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</si>
  <si>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</si>
  <si>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</si>
  <si>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</si>
  <si>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</si>
  <si>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</si>
  <si>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</si>
  <si>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</si>
  <si>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</si>
  <si>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</si>
  <si>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</si>
  <si>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</si>
  <si>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</si>
  <si>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</si>
  <si>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</si>
  <si>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</si>
  <si>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</si>
  <si>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</si>
  <si>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</si>
  <si>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</si>
  <si>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</si>
  <si>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</si>
  <si>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</si>
  <si>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</si>
  <si>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</si>
  <si>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</si>
  <si>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</si>
  <si>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</si>
  <si>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</si>
  <si>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</si>
  <si>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</si>
  <si>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</si>
  <si>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</si>
  <si>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</si>
  <si>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</si>
  <si>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</si>
  <si>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</si>
  <si>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</si>
  <si>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</si>
  <si>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</si>
  <si>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</si>
  <si>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</si>
  <si>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</si>
  <si>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</si>
  <si>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</si>
  <si>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</si>
  <si>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</si>
  <si>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</si>
  <si>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</si>
  <si>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</si>
  <si>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</si>
  <si>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</si>
  <si>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</si>
  <si>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</si>
  <si>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</si>
  <si>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</si>
  <si>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</si>
  <si>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</si>
  <si>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</si>
  <si>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</si>
  <si>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</si>
  <si>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</si>
  <si>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</si>
  <si>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</si>
  <si>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</si>
  <si>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</si>
  <si>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</si>
  <si>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</si>
  <si>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</si>
  <si>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</si>
  <si>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</si>
  <si>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</si>
  <si>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</si>
  <si>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</si>
  <si>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</si>
  <si>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</si>
  <si>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</si>
  <si>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</si>
  <si>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</si>
  <si>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</si>
  <si>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</si>
  <si>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</si>
  <si>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</si>
  <si>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</si>
  <si>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</si>
  <si>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</si>
  <si>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</si>
  <si>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</si>
  <si>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</si>
  <si>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</si>
  <si>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</si>
  <si>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</si>
  <si>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</si>
  <si>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</si>
  <si>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</si>
  <si>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</si>
  <si>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</si>
  <si>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</si>
  <si>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</si>
  <si>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</si>
  <si>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</si>
  <si>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</si>
  <si>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</si>
  <si>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</si>
  <si>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</si>
  <si>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</si>
  <si>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</si>
  <si>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</si>
  <si>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</si>
  <si>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</si>
  <si>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</si>
  <si>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</si>
  <si>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</si>
  <si>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</si>
  <si>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</si>
  <si>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</si>
  <si>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</si>
  <si>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</si>
  <si>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</si>
  <si>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</si>
  <si>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</si>
  <si>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</si>
  <si>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</si>
  <si>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</si>
  <si>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</si>
  <si>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</si>
  <si>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</si>
  <si>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</si>
  <si>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</si>
  <si>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</si>
  <si>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</si>
  <si>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</si>
  <si>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</si>
  <si>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</si>
  <si>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</si>
  <si>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</si>
  <si>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</si>
  <si>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</si>
  <si>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</si>
  <si>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</si>
  <si>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</si>
  <si>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</si>
  <si>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</si>
  <si>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</si>
  <si>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</si>
  <si>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</si>
  <si>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</si>
  <si>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</si>
  <si>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</si>
  <si>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</si>
  <si>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</si>
  <si>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</si>
  <si>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</si>
  <si>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</si>
  <si>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</si>
  <si>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</si>
  <si>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</si>
  <si>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</si>
  <si>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</si>
  <si>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</si>
  <si>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</si>
  <si>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</si>
  <si>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</si>
  <si>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</si>
  <si>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</si>
  <si>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</si>
  <si>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</si>
  <si>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</si>
  <si>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</si>
  <si>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</si>
  <si>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</si>
  <si>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</si>
  <si>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</si>
  <si>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</si>
  <si>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</si>
  <si>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</si>
  <si>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</si>
  <si>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</si>
  <si>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</si>
  <si>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</si>
  <si>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</si>
  <si>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</si>
  <si>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</si>
  <si>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</si>
  <si>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</si>
  <si>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</si>
  <si>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</si>
  <si>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</si>
  <si>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</si>
  <si>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</si>
  <si>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</si>
  <si>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</si>
  <si>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</si>
  <si>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</si>
  <si>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</si>
  <si>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</si>
  <si>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</si>
  <si>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</si>
  <si>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</si>
  <si>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</si>
  <si>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</si>
  <si>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</si>
  <si>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</si>
  <si>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</si>
  <si>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</si>
  <si>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</si>
  <si>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</si>
  <si>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</si>
  <si>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</si>
  <si>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</si>
  <si>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</si>
  <si>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</si>
  <si>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</si>
  <si>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</si>
  <si>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</si>
  <si>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</si>
  <si>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</si>
  <si>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</si>
  <si>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</si>
  <si>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</si>
  <si>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</si>
  <si>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</si>
  <si>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</si>
  <si>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</si>
  <si>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</si>
  <si>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</si>
  <si>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</si>
  <si>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</si>
  <si>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</si>
  <si>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</si>
  <si>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</si>
  <si>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</si>
  <si>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</si>
  <si>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</si>
  <si>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</si>
  <si>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</si>
  <si>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</si>
  <si>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</si>
  <si>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</si>
  <si>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</si>
  <si>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</si>
  <si>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</si>
  <si>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</si>
  <si>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</si>
  <si>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</si>
  <si>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</si>
  <si>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</si>
  <si>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</si>
  <si>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</si>
  <si>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</si>
  <si>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</si>
  <si>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</si>
  <si>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</si>
  <si>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</si>
  <si>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</si>
  <si>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</si>
  <si>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</si>
  <si>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</si>
  <si>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</si>
  <si>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</si>
  <si>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</si>
  <si>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</si>
  <si>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</si>
  <si>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</si>
  <si>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</si>
  <si>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</si>
  <si>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</si>
  <si>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</si>
  <si>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</si>
  <si>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</si>
  <si>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</si>
  <si>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</si>
  <si>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</si>
  <si>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</si>
  <si>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</si>
  <si>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</si>
  <si>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</si>
  <si>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</si>
  <si>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</si>
  <si>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</si>
  <si>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</si>
  <si>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</si>
  <si>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</si>
  <si>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</si>
  <si>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</si>
  <si>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</si>
  <si>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</si>
  <si>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</si>
  <si>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</si>
  <si>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</si>
  <si>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</si>
  <si>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</si>
  <si>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</si>
  <si>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</si>
  <si>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</si>
  <si>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</si>
  <si>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</si>
  <si>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</si>
  <si>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</si>
  <si>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</si>
  <si>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</si>
  <si>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</si>
  <si>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</si>
  <si>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</si>
  <si>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</si>
  <si>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</si>
  <si>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</si>
  <si>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</si>
  <si>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</si>
  <si>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</si>
  <si>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</si>
  <si>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</si>
  <si>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</si>
  <si>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</si>
  <si>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</si>
  <si>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</si>
  <si>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</si>
  <si>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</si>
  <si>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</si>
  <si>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</si>
  <si>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</si>
  <si>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</si>
  <si>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</si>
  <si>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</si>
  <si>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</si>
  <si>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</si>
  <si>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</si>
  <si>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</si>
  <si>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</si>
  <si>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</si>
  <si>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</si>
  <si>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</si>
  <si>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</si>
  <si>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</si>
  <si>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</si>
  <si>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</si>
  <si>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</si>
  <si>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</si>
  <si>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</si>
  <si>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</si>
  <si>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</si>
  <si>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</si>
  <si>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</si>
  <si>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</si>
  <si>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</si>
  <si>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</si>
  <si>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</si>
  <si>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</si>
  <si>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</si>
  <si>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</si>
  <si>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</si>
  <si>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</si>
  <si>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</si>
  <si>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</si>
  <si>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</si>
  <si>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</si>
  <si>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</si>
  <si>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</si>
  <si>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</si>
  <si>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</si>
  <si>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</si>
  <si>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</si>
  <si>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</si>
  <si>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</si>
  <si>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</si>
  <si>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</si>
  <si>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</si>
  <si>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</si>
  <si>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</si>
  <si>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</si>
  <si>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</si>
  <si>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</si>
  <si>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</si>
  <si>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</si>
  <si>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</si>
  <si>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</si>
  <si>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</si>
  <si>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</si>
  <si>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</si>
  <si>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</si>
  <si>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</si>
  <si>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</si>
  <si>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</si>
  <si>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</si>
  <si>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</si>
  <si>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</si>
  <si>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</si>
  <si>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</si>
  <si>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</si>
  <si>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</si>
  <si>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</si>
  <si>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</si>
  <si>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</si>
  <si>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</si>
  <si>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</si>
  <si>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</si>
  <si>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</si>
  <si>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</si>
  <si>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</si>
  <si>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</si>
  <si>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</si>
  <si>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</si>
  <si>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</si>
  <si>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</si>
  <si>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</si>
  <si>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</si>
  <si>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</si>
  <si>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</si>
  <si>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</si>
  <si>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</si>
  <si>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</si>
  <si>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</si>
  <si>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</si>
  <si>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</si>
  <si>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</si>
  <si>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</si>
  <si>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</si>
  <si>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</si>
  <si>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</si>
  <si>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</si>
  <si>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</si>
  <si>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</si>
  <si>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</si>
  <si>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</si>
  <si>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</si>
  <si>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</si>
  <si>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</si>
  <si>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</si>
  <si>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</si>
  <si>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</si>
  <si>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</si>
  <si>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</si>
  <si>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</si>
  <si>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</si>
  <si>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</si>
  <si>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</si>
  <si>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</si>
  <si>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</si>
  <si>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</si>
  <si>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</si>
  <si>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</si>
  <si>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</si>
  <si>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</si>
  <si>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</si>
  <si>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</si>
  <si>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</si>
  <si>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</si>
  <si>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</si>
  <si>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</si>
  <si>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</si>
  <si>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</si>
  <si>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</si>
  <si>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</si>
  <si>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</si>
  <si>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</si>
  <si>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</si>
  <si>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</si>
  <si>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</si>
  <si>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</si>
  <si>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</si>
  <si>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</si>
  <si>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</si>
  <si>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</si>
  <si>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</si>
  <si>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</si>
  <si>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</si>
  <si>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</si>
  <si>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</si>
  <si>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</si>
  <si>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</si>
  <si>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</si>
  <si>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</si>
  <si>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</si>
  <si>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</si>
  <si>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</si>
  <si>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</si>
  <si>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</si>
  <si>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</si>
  <si>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</si>
  <si>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</si>
  <si>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</si>
  <si>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</si>
  <si>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</si>
  <si>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</si>
  <si>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</si>
  <si>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</si>
  <si>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</si>
  <si>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</si>
  <si>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</si>
  <si>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</si>
  <si>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</si>
  <si>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</si>
  <si>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</si>
  <si>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</si>
  <si>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</si>
  <si>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</si>
  <si>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</si>
  <si>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</si>
  <si>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</si>
  <si>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</si>
  <si>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</si>
  <si>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</si>
  <si>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</si>
  <si>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</si>
  <si>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</si>
  <si>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</si>
  <si>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</si>
  <si>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</si>
  <si>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</si>
  <si>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</si>
  <si>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</si>
  <si>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</si>
  <si>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</si>
  <si>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</si>
  <si>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</si>
  <si>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</si>
  <si>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</si>
  <si>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</si>
  <si>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</si>
  <si>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</si>
  <si>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</si>
  <si>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</si>
  <si>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</si>
  <si>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</si>
  <si>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</si>
  <si>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</si>
  <si>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</si>
  <si>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</si>
  <si>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</si>
  <si>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</si>
  <si>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</si>
  <si>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</si>
  <si>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</si>
  <si>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</si>
  <si>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</si>
  <si>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</si>
  <si>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</si>
  <si>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</si>
  <si>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</si>
  <si>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</si>
  <si>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</si>
  <si>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</si>
  <si>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</si>
  <si>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</si>
  <si>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</si>
  <si>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</si>
  <si>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</si>
  <si>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</si>
  <si>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</si>
  <si>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</si>
  <si>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</si>
  <si>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</si>
  <si>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</si>
  <si>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</si>
  <si>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</si>
  <si>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</si>
  <si>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</si>
  <si>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</si>
  <si>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</si>
  <si>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</si>
  <si>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</si>
  <si>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</si>
  <si>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</si>
  <si>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</si>
  <si>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</si>
  <si>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</si>
  <si>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</si>
  <si>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</si>
  <si>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</si>
  <si>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</si>
  <si>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</si>
  <si>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</si>
  <si>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</si>
  <si>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</si>
  <si>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</si>
  <si>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</si>
  <si>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</si>
  <si>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</si>
  <si>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</si>
  <si>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</si>
  <si>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</si>
  <si>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</si>
  <si>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</si>
  <si>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</si>
  <si>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</si>
  <si>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</si>
  <si>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</si>
  <si>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</si>
  <si>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</si>
  <si>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</si>
  <si>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</si>
  <si>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</si>
  <si>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</si>
  <si>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</si>
  <si>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</si>
  <si>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</si>
  <si>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</si>
  <si>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</si>
  <si>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</si>
  <si>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</si>
  <si>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</si>
  <si>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</si>
  <si>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</si>
  <si>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</si>
  <si>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</si>
  <si>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</si>
  <si>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</si>
  <si>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</si>
  <si>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</si>
  <si>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</si>
  <si>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</si>
  <si>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</si>
  <si>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</si>
  <si>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</si>
  <si>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</si>
  <si>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</si>
  <si>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</si>
  <si>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</si>
  <si>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</si>
  <si>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</si>
  <si>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</si>
  <si>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</si>
  <si>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</si>
  <si>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</si>
  <si>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</si>
  <si>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</si>
  <si>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</si>
  <si>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</si>
  <si>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</si>
  <si>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</si>
  <si>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</si>
  <si>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</si>
  <si>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</si>
  <si>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</si>
  <si>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</si>
  <si>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</si>
  <si>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</si>
  <si>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</si>
  <si>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</si>
  <si>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</si>
  <si>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</si>
  <si>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</si>
  <si>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</si>
  <si>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</si>
  <si>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</si>
  <si>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</si>
  <si>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</si>
  <si>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</si>
  <si>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</si>
  <si>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</si>
  <si>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</si>
  <si>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</si>
  <si>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</si>
  <si>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</si>
  <si>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</si>
  <si>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</si>
  <si>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</si>
  <si>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</si>
  <si>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</si>
  <si>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</si>
  <si>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</si>
  <si>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</si>
  <si>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</si>
  <si>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</si>
  <si>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</si>
  <si>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</si>
  <si>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</si>
  <si>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</si>
  <si>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</si>
  <si>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</si>
  <si>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</si>
  <si>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</si>
  <si>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</si>
  <si>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</si>
  <si>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</si>
  <si>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</si>
  <si>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</si>
  <si>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</si>
  <si>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</si>
  <si>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</si>
  <si>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</si>
  <si>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</si>
  <si>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</si>
  <si>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</si>
  <si>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</si>
  <si>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</si>
  <si>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</si>
  <si>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</si>
  <si>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</si>
  <si>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</si>
  <si>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</si>
  <si>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</si>
  <si>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</si>
  <si>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</si>
  <si>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</si>
  <si>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</si>
  <si>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</si>
  <si>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</si>
  <si>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</si>
  <si>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</si>
  <si>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</si>
  <si>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</si>
  <si>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</si>
  <si>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</si>
  <si>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</si>
  <si>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</si>
  <si>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</si>
  <si>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</si>
  <si>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</si>
  <si>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</si>
  <si>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</si>
  <si>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</si>
  <si>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</si>
  <si>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</si>
  <si>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</si>
  <si>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</si>
  <si>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</si>
  <si>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</si>
  <si>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</si>
  <si>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</si>
  <si>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</si>
  <si>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</si>
  <si>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</si>
  <si>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</si>
  <si>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</si>
  <si>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</si>
  <si>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</si>
  <si>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</si>
  <si>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</si>
  <si>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</si>
  <si>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</si>
  <si>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</si>
  <si>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</si>
  <si>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</si>
  <si>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</si>
  <si>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</si>
  <si>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</si>
  <si>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</si>
  <si>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</si>
  <si>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</si>
  <si>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</si>
  <si>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</si>
  <si>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</si>
  <si>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</si>
  <si>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</si>
  <si>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</si>
  <si>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</si>
  <si>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</si>
  <si>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</si>
  <si>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</si>
  <si>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</si>
  <si>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</si>
  <si>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</si>
  <si>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</si>
  <si>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</si>
  <si>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</si>
  <si>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</si>
  <si>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</si>
  <si>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</si>
  <si>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</si>
  <si>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</si>
  <si>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</si>
  <si>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</si>
  <si>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</si>
  <si>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</si>
  <si>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</si>
  <si>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</si>
  <si>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</si>
  <si>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</si>
  <si>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</si>
  <si>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</si>
  <si>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</si>
  <si>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</si>
  <si>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</si>
  <si>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</si>
  <si>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</si>
  <si>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</si>
  <si>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</si>
  <si>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</si>
  <si>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</si>
  <si>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</si>
  <si>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</si>
  <si>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</si>
  <si>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</si>
  <si>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</si>
  <si>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</si>
  <si>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</si>
  <si>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</si>
  <si>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</si>
  <si>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</si>
  <si>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</si>
  <si>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</si>
  <si>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</si>
  <si>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</si>
  <si>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</si>
  <si>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</si>
  <si>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</si>
  <si>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</si>
  <si>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</si>
  <si>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</si>
  <si>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</si>
  <si>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</si>
  <si>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</si>
  <si>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</si>
  <si>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</si>
  <si>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</si>
  <si>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</si>
  <si>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</si>
  <si>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</si>
  <si>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</si>
  <si>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</si>
  <si>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</si>
  <si>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</si>
  <si>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</si>
  <si>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</si>
  <si>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</si>
  <si>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</si>
  <si>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</si>
  <si>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</si>
  <si>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</si>
  <si>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</si>
  <si>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</si>
  <si>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</si>
  <si>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</si>
  <si>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</si>
  <si>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</si>
  <si>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</si>
  <si>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</si>
  <si>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</si>
  <si>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</si>
  <si>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</si>
  <si>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</si>
  <si>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</si>
  <si>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</si>
  <si>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</si>
  <si>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</si>
  <si>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</si>
  <si>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</si>
  <si>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</si>
  <si>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</si>
  <si>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</si>
  <si>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</si>
  <si>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</si>
  <si>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</si>
  <si>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</si>
  <si>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</si>
  <si>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</si>
  <si>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</si>
  <si>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</si>
  <si>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</si>
  <si>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</si>
  <si>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</si>
  <si>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</si>
  <si>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</si>
  <si>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</si>
  <si>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</si>
  <si>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</si>
  <si>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</si>
  <si>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</si>
  <si>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</si>
  <si>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</si>
  <si>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</si>
  <si>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</si>
  <si>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</si>
  <si>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</si>
  <si>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</si>
  <si>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</si>
  <si>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</si>
  <si>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</si>
  <si>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</si>
  <si>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</si>
  <si>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</si>
  <si>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</si>
  <si>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</si>
  <si>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</si>
  <si>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</si>
  <si>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</si>
  <si>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</si>
  <si>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</si>
  <si>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</si>
  <si>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</si>
  <si>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</si>
  <si>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</si>
  <si>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</si>
  <si>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</si>
  <si>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</si>
  <si>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</si>
  <si>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</si>
  <si>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</si>
  <si>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</si>
  <si>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</si>
  <si>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</si>
  <si>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</si>
  <si>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</si>
  <si>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</si>
  <si>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</si>
  <si>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</si>
  <si>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</si>
  <si>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</si>
  <si>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</si>
  <si>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</si>
  <si>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</si>
  <si>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</si>
  <si>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</si>
  <si>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</si>
  <si>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</si>
  <si>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</si>
  <si>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</si>
  <si>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</si>
  <si>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</si>
  <si>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</si>
  <si>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</si>
  <si>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</si>
  <si>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</si>
  <si>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</si>
  <si>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</si>
  <si>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</si>
  <si>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</si>
  <si>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</si>
  <si>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</si>
  <si>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</si>
  <si>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</si>
  <si>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</si>
  <si>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</si>
  <si>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</si>
  <si>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</si>
  <si>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</si>
  <si>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</si>
  <si>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</si>
  <si>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</si>
  <si>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</si>
  <si>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</si>
  <si>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</si>
  <si>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</si>
  <si>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</si>
  <si>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</si>
  <si>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</si>
  <si>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</si>
  <si>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</si>
  <si>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</si>
  <si>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</si>
  <si>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</si>
  <si>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</si>
  <si>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</si>
  <si>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</si>
  <si>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</si>
  <si>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</si>
  <si>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</si>
  <si>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</si>
  <si>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</si>
  <si>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</si>
  <si>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</si>
  <si>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</si>
  <si>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</si>
  <si>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</si>
  <si>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</si>
  <si>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</si>
  <si>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</si>
  <si>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</si>
  <si>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</si>
  <si>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</si>
  <si>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</si>
  <si>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</si>
  <si>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</si>
  <si>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</si>
  <si>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</si>
  <si>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</si>
  <si>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</si>
  <si>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</si>
  <si>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</si>
  <si>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</si>
  <si>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</si>
  <si>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</si>
  <si>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</si>
  <si>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</si>
  <si>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</si>
  <si>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</si>
  <si>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</si>
  <si>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</si>
  <si>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</si>
  <si>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</si>
  <si>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</si>
  <si>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</si>
  <si>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</si>
  <si>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</si>
  <si>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</si>
  <si>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</si>
  <si>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</si>
  <si>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</si>
  <si>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</si>
  <si>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</si>
  <si>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</si>
  <si>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</si>
  <si>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</si>
  <si>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</si>
  <si>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</si>
  <si>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</si>
  <si>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</si>
  <si>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</si>
  <si>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</si>
  <si>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</si>
  <si>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</si>
  <si>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</si>
  <si>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</si>
  <si>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</si>
  <si>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</si>
  <si>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</si>
  <si>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</si>
  <si>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</si>
  <si>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</si>
  <si>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</si>
  <si>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</si>
  <si>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</si>
  <si>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</si>
  <si>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</si>
  <si>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</si>
  <si>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</si>
  <si>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</si>
  <si>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</si>
  <si>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</si>
  <si>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</si>
  <si>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</si>
  <si>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</si>
  <si>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</si>
  <si>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</si>
  <si>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</si>
  <si>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</si>
  <si>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</si>
  <si>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</si>
  <si>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</si>
  <si>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</si>
  <si>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</si>
  <si>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</si>
  <si>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</si>
  <si>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</si>
  <si>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</si>
  <si>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</si>
  <si>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</si>
  <si>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</si>
  <si>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</si>
  <si>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</si>
  <si>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</si>
  <si>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</si>
  <si>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</si>
  <si>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</si>
  <si>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</si>
  <si>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</si>
  <si>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</si>
  <si>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</si>
  <si>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</si>
  <si>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</si>
  <si>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</si>
  <si>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</si>
  <si>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</si>
  <si>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</si>
  <si>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</si>
  <si>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</si>
  <si>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</si>
  <si>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</si>
  <si>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</si>
  <si>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</si>
  <si>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</si>
  <si>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</si>
  <si>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</si>
  <si>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</si>
  <si>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</si>
  <si>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</si>
  <si>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</si>
  <si>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</si>
  <si>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</si>
  <si>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</si>
  <si>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</si>
  <si>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</si>
  <si>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</si>
  <si>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</si>
  <si>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</si>
  <si>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</si>
  <si>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</si>
  <si>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</si>
  <si>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</si>
  <si>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</si>
  <si>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</si>
  <si>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</si>
  <si>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</si>
  <si>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</si>
  <si>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</si>
  <si>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</si>
  <si>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</si>
  <si>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</si>
  <si>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</si>
  <si>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</si>
  <si>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</si>
  <si>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</si>
  <si>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</si>
  <si>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</si>
  <si>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</si>
  <si>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</si>
  <si>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</si>
  <si>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</si>
  <si>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</si>
  <si>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</si>
  <si>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</si>
  <si>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</si>
  <si>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</si>
  <si>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</si>
  <si>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</si>
  <si>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</si>
  <si>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</si>
  <si>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</si>
  <si>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</si>
  <si>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</si>
  <si>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</si>
  <si>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</si>
  <si>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</si>
  <si>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</si>
  <si>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</si>
  <si>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</si>
  <si>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</si>
  <si>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</si>
  <si>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</si>
  <si>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</si>
  <si>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</si>
  <si>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</si>
  <si>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</si>
  <si>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</si>
  <si>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</si>
  <si>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</si>
  <si>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</si>
  <si>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</si>
  <si>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</si>
  <si>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</si>
  <si>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</si>
  <si>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</si>
  <si>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</si>
  <si>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</si>
  <si>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</si>
  <si>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</si>
  <si>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</si>
  <si>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</si>
  <si>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</si>
  <si>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</si>
  <si>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</si>
  <si>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</si>
  <si>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</si>
  <si>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</si>
  <si>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</si>
  <si>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</si>
  <si>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</si>
  <si>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</si>
  <si>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</si>
  <si>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</si>
  <si>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</si>
  <si>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</si>
  <si>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</si>
  <si>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</si>
  <si>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</si>
  <si>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</si>
  <si>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</si>
  <si>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</si>
  <si>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</si>
  <si>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</si>
  <si>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</si>
  <si>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</si>
  <si>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</si>
  <si>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</si>
  <si>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</si>
  <si>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</si>
  <si>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</si>
  <si>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</si>
  <si>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</si>
  <si>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</si>
  <si>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</si>
  <si>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</si>
  <si>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</si>
  <si>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</si>
  <si>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</si>
  <si>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</si>
  <si>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</si>
  <si>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</si>
  <si>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</si>
  <si>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</si>
  <si>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</si>
  <si>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</si>
  <si>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</si>
  <si>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</si>
  <si>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</si>
  <si>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</si>
  <si>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</si>
  <si>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</si>
  <si>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</si>
  <si>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</si>
  <si>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</si>
  <si>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</si>
  <si>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</si>
  <si>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</si>
  <si>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</si>
  <si>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</si>
  <si>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</si>
  <si>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</si>
  <si>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</si>
  <si>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</si>
  <si>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</si>
  <si>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</si>
  <si>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</si>
  <si>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</si>
  <si>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</si>
  <si>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</si>
  <si>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</si>
  <si>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</si>
  <si>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</si>
  <si>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</si>
  <si>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</si>
  <si>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</si>
  <si>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</si>
  <si>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</si>
  <si>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</si>
  <si>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</si>
  <si>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</si>
  <si>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</si>
  <si>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</si>
  <si>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</si>
  <si>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</si>
  <si>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</si>
  <si>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</si>
  <si>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</si>
  <si>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</si>
  <si>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</si>
  <si>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</si>
  <si>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</si>
  <si>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</si>
  <si>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</si>
  <si>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</si>
  <si>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</si>
  <si>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</si>
  <si>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</si>
  <si>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</si>
  <si>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</si>
  <si>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</si>
  <si>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</si>
  <si>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</si>
  <si>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</si>
  <si>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</si>
  <si>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</si>
  <si>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</si>
  <si>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</si>
  <si>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</si>
  <si>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</si>
  <si>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</si>
  <si>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</si>
  <si>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</si>
  <si>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</si>
  <si>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</si>
  <si>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</si>
  <si>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</si>
  <si>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</si>
  <si>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</si>
  <si>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</si>
  <si>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</si>
  <si>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</si>
  <si>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</si>
  <si>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</si>
  <si>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</si>
  <si>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</si>
  <si>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</si>
  <si>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</si>
  <si>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</si>
  <si>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</si>
  <si>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</si>
  <si>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</si>
  <si>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</si>
  <si>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</si>
  <si>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</si>
  <si>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</si>
  <si>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</si>
  <si>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</si>
  <si>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</si>
  <si>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</si>
  <si>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</si>
  <si>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</si>
  <si>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</si>
  <si>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</si>
  <si>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</si>
  <si>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</si>
  <si>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</si>
  <si>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</si>
  <si>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</si>
  <si>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</si>
  <si>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</si>
  <si>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</si>
  <si>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</si>
  <si>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</si>
  <si>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</si>
  <si>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</si>
  <si>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</si>
  <si>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</si>
  <si>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</si>
  <si>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</si>
  <si>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</si>
  <si>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</si>
  <si>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</si>
  <si>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</si>
  <si>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</si>
  <si>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</si>
  <si>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</si>
  <si>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</si>
  <si>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</si>
  <si>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</si>
  <si>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</si>
  <si>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</si>
  <si>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</si>
  <si>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</si>
  <si>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</si>
  <si>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</si>
  <si>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</si>
  <si>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</si>
  <si>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</si>
  <si>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</si>
  <si>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</si>
  <si>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</si>
  <si>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</si>
  <si>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</si>
  <si>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</si>
  <si>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</si>
  <si>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</si>
  <si>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</si>
  <si>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</si>
  <si>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</si>
  <si>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</si>
  <si>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</si>
  <si>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</si>
  <si>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</si>
  <si>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</si>
  <si>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</si>
  <si>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</si>
  <si>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</si>
  <si>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</si>
  <si>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</si>
  <si>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</si>
  <si>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</si>
  <si>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</si>
  <si>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</si>
  <si>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</si>
  <si>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</si>
  <si>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</si>
  <si>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</si>
  <si>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</si>
  <si>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</si>
  <si>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</si>
  <si>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</si>
  <si>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</si>
  <si>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</si>
  <si>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</si>
  <si>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</si>
  <si>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</si>
  <si>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</si>
  <si>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</si>
  <si>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</si>
  <si>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</si>
  <si>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</si>
  <si>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</si>
  <si>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</si>
  <si>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</si>
  <si>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</si>
  <si>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</si>
  <si>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</si>
  <si>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</si>
  <si>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</si>
  <si>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</si>
  <si>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</si>
  <si>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</si>
  <si>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</si>
  <si>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</si>
  <si>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</si>
  <si>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</si>
  <si>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</si>
  <si>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</si>
  <si>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</si>
  <si>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</si>
  <si>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</si>
  <si>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</si>
  <si>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</si>
  <si>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</si>
  <si>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</si>
  <si>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</si>
  <si>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</si>
  <si>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</si>
  <si>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</si>
  <si>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</si>
  <si>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</si>
  <si>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</si>
  <si>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</si>
  <si>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</si>
  <si>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</si>
  <si>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</si>
  <si>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</si>
  <si>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</si>
  <si>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</si>
  <si>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</si>
  <si>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</si>
  <si>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</si>
  <si>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</si>
  <si>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</si>
  <si>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</si>
  <si>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</si>
  <si>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</si>
  <si>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</si>
  <si>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</si>
  <si>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</si>
  <si>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</si>
  <si>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</si>
  <si>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</si>
  <si>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</si>
  <si>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</si>
  <si>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</si>
  <si>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</si>
  <si>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</si>
  <si>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</si>
  <si>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</si>
  <si>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</si>
  <si>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</si>
  <si>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</si>
  <si>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</si>
  <si>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</si>
  <si>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</si>
  <si>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</si>
  <si>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</si>
  <si>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</si>
  <si>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</si>
  <si>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</si>
  <si>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</si>
  <si>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</si>
  <si>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</si>
  <si>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</si>
  <si>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</si>
  <si>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</si>
  <si>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</si>
  <si>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</si>
  <si>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</si>
  <si>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</si>
  <si>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</si>
  <si>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</si>
  <si>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</si>
  <si>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</si>
  <si>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</si>
  <si>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</si>
  <si>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</si>
  <si>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</si>
  <si>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</si>
  <si>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</si>
  <si>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</si>
  <si>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</si>
  <si>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</si>
  <si>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</si>
  <si>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</si>
  <si>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</si>
  <si>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</si>
  <si>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</si>
  <si>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</si>
  <si>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</si>
  <si>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</si>
  <si>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</si>
  <si>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</si>
  <si>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</si>
  <si>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</si>
  <si>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</si>
  <si>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</si>
  <si>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</si>
  <si>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</si>
  <si>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</si>
  <si>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</si>
  <si>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</si>
  <si>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</si>
  <si>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</si>
  <si>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</si>
  <si>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</si>
  <si>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</si>
  <si>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</si>
  <si>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</si>
  <si>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</si>
  <si>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</si>
  <si>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</si>
  <si>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</si>
  <si>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</si>
  <si>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</si>
  <si>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</si>
  <si>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</si>
  <si>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</si>
  <si>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</si>
  <si>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</si>
  <si>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</si>
  <si>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</si>
  <si>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</si>
  <si>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</si>
  <si>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</si>
  <si>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</si>
  <si>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</si>
  <si>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</si>
  <si>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</si>
  <si>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</si>
  <si>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</si>
  <si>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</si>
  <si>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</si>
  <si>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</si>
  <si>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</si>
  <si>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</si>
  <si>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</si>
  <si>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</si>
  <si>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</si>
  <si>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</si>
  <si>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</si>
  <si>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</si>
  <si>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</si>
  <si>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</si>
  <si>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</si>
  <si>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</si>
  <si>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</si>
  <si>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</si>
  <si>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</si>
  <si>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</si>
  <si>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</si>
  <si>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</si>
  <si>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</si>
  <si>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</si>
  <si>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</si>
  <si>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</si>
  <si>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</si>
  <si>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</si>
  <si>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</si>
  <si>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</si>
  <si>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</si>
  <si>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</si>
  <si>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</si>
  <si>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</si>
  <si>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</si>
  <si>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</si>
  <si>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</si>
  <si>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</si>
  <si>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</si>
  <si>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</si>
  <si>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</si>
  <si>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</si>
  <si>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</si>
  <si>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</si>
  <si>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</si>
  <si>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</si>
  <si>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</si>
  <si>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</si>
  <si>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</si>
  <si>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</si>
  <si>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</si>
  <si>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</si>
  <si>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</si>
  <si>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</si>
  <si>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</si>
  <si>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</si>
  <si>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</si>
  <si>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</si>
  <si>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</si>
  <si>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</si>
  <si>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</si>
  <si>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</si>
  <si>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</si>
  <si>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</si>
  <si>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</si>
  <si>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</si>
  <si>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</si>
  <si>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</si>
  <si>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</si>
  <si>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</si>
  <si>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</si>
  <si>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</si>
  <si>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</si>
  <si>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</si>
  <si>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</si>
  <si>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</si>
  <si>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</si>
  <si>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</si>
  <si>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</si>
  <si>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</si>
  <si>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</si>
  <si>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</si>
  <si>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</si>
  <si>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</si>
  <si>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</si>
  <si>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</si>
  <si>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</si>
  <si>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</si>
  <si>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</si>
  <si>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</si>
  <si>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</si>
  <si>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</si>
  <si>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</si>
  <si>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</si>
  <si>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</si>
  <si>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</si>
  <si>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</si>
  <si>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</si>
  <si>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</si>
  <si>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</si>
  <si>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</si>
  <si>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</si>
  <si>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</si>
  <si>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</si>
  <si>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</si>
  <si>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</si>
  <si>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</si>
  <si>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</si>
  <si>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</si>
  <si>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</si>
  <si>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</si>
  <si>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</si>
  <si>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</si>
  <si>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</si>
  <si>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</si>
  <si>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</si>
  <si>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</si>
  <si>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</si>
  <si>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</si>
  <si>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</si>
  <si>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</si>
  <si>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</si>
  <si>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</si>
  <si>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</si>
  <si>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</si>
  <si>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</si>
  <si>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</si>
  <si>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</si>
  <si>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</si>
  <si>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</si>
  <si>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</si>
  <si>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</si>
  <si>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</si>
  <si>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</si>
  <si>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</si>
  <si>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</si>
  <si>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</si>
  <si>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</si>
  <si>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</si>
  <si>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</si>
  <si>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</si>
  <si>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</si>
  <si>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</si>
  <si>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</si>
  <si>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</si>
  <si>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</si>
  <si>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</si>
  <si>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</si>
  <si>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</si>
  <si>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</si>
  <si>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</si>
  <si>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</si>
  <si>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</si>
  <si>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</si>
  <si>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</si>
  <si>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</si>
  <si>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</si>
  <si>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</si>
  <si>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</si>
  <si>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</si>
  <si>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</si>
  <si>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</si>
  <si>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</si>
  <si>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</si>
  <si>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</si>
  <si>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</si>
  <si>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</si>
  <si>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</si>
  <si>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</si>
  <si>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</si>
  <si>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</si>
  <si>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</si>
  <si>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</si>
  <si>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</si>
  <si>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</si>
  <si>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</si>
  <si>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</si>
  <si>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</si>
  <si>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</si>
  <si>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</si>
  <si>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</si>
  <si>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</si>
  <si>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</si>
  <si>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</si>
  <si>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</si>
  <si>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</si>
  <si>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</si>
  <si>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</si>
  <si>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</si>
  <si>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</si>
  <si>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</si>
  <si>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</si>
  <si>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</si>
  <si>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</si>
  <si>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</si>
  <si>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</si>
  <si>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</si>
  <si>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</si>
  <si>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</si>
  <si>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</si>
  <si>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</si>
  <si>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</si>
  <si>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</si>
  <si>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</si>
  <si>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</si>
  <si>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</si>
  <si>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</si>
  <si>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</si>
  <si>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</si>
  <si>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</si>
  <si>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</si>
  <si>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</si>
  <si>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</si>
  <si>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</si>
  <si>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</si>
  <si>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</si>
  <si>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</si>
  <si>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</si>
  <si>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</si>
  <si>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</si>
  <si>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</si>
  <si>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</si>
  <si>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</si>
  <si>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</si>
  <si>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</si>
  <si>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</si>
  <si>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</si>
  <si>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</si>
  <si>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</si>
  <si>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</si>
  <si>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</si>
  <si>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</si>
  <si>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</si>
  <si>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</si>
  <si>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</si>
  <si>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</si>
  <si>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</si>
  <si>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</si>
  <si>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</si>
  <si>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</si>
  <si>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</si>
  <si>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</si>
  <si>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</si>
  <si>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</si>
  <si>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</si>
  <si>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</si>
  <si>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</si>
  <si>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</si>
  <si>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</si>
  <si>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</si>
  <si>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</si>
  <si>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</si>
  <si>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</si>
  <si>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</si>
  <si>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</si>
  <si>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</si>
  <si>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</si>
  <si>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</si>
  <si>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</si>
  <si>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</si>
  <si>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</si>
  <si>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</si>
  <si>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</si>
  <si>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</si>
  <si>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</si>
  <si>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</si>
  <si>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</si>
  <si>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</si>
  <si>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</si>
  <si>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</si>
  <si>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</si>
  <si>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</si>
  <si>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</si>
  <si>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</si>
  <si>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</si>
  <si>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</si>
  <si>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</si>
  <si>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</si>
  <si>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</si>
  <si>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</si>
  <si>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</si>
  <si>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</si>
  <si>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</si>
  <si>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</si>
  <si>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</si>
  <si>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</si>
  <si>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</si>
  <si>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</si>
  <si>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</si>
  <si>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</si>
  <si>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</si>
  <si>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</si>
  <si>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</si>
  <si>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</si>
  <si>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</si>
  <si>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</si>
  <si>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</si>
  <si>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</si>
  <si>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</si>
  <si>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</si>
  <si>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</si>
  <si>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</si>
  <si>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</si>
  <si>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</si>
  <si>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</si>
  <si>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</si>
  <si>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</si>
  <si>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</si>
  <si>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</si>
  <si>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</si>
  <si>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</si>
  <si>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</si>
  <si>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</si>
  <si>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</si>
  <si>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</si>
  <si>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</si>
  <si>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</si>
  <si>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</si>
  <si>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</si>
  <si>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</si>
  <si>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</si>
  <si>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</si>
  <si>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</si>
  <si>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</si>
  <si>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</si>
  <si>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</si>
  <si>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</si>
  <si>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</si>
  <si>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</si>
  <si>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</si>
  <si>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</si>
  <si>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</si>
  <si>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</si>
  <si>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</si>
  <si>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</si>
  <si>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</si>
  <si>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</si>
  <si>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</si>
  <si>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</si>
  <si>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</si>
  <si>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</si>
  <si>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</si>
  <si>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</si>
  <si>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</si>
  <si>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</si>
  <si>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</si>
  <si>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</si>
  <si>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</si>
  <si>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</si>
  <si>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</si>
  <si>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</si>
  <si>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</si>
  <si>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</si>
  <si>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</si>
  <si>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</si>
  <si>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</si>
  <si>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</si>
  <si>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</si>
  <si>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</si>
  <si>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</si>
  <si>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</si>
  <si>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</si>
  <si>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</si>
  <si>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</si>
  <si>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</si>
  <si>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</si>
  <si>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</si>
  <si>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</si>
  <si>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</si>
  <si>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</si>
  <si>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</si>
  <si>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</si>
  <si>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</si>
  <si>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</si>
  <si>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</si>
  <si>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</si>
  <si>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</si>
  <si>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</si>
  <si>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</si>
  <si>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</si>
  <si>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</si>
  <si>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</si>
  <si>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</si>
  <si>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</si>
  <si>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</si>
  <si>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</si>
  <si>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</si>
  <si>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</si>
  <si>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</si>
  <si>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</si>
  <si>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</si>
  <si>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</si>
  <si>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</si>
  <si>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</si>
  <si>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</si>
  <si>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</si>
  <si>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</si>
  <si>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</si>
  <si>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</si>
  <si>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</si>
  <si>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</si>
  <si>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</si>
  <si>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</si>
  <si>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</si>
  <si>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</si>
  <si>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</si>
  <si>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</si>
  <si>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</si>
  <si>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</si>
  <si>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</si>
  <si>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</si>
  <si>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</si>
  <si>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</si>
  <si>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</si>
  <si>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</si>
  <si>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</si>
  <si>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</si>
  <si>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</si>
  <si>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</si>
  <si>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</si>
  <si>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</si>
  <si>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</si>
  <si>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</si>
  <si>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</si>
  <si>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</si>
  <si>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</si>
  <si>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</si>
  <si>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</si>
  <si>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</si>
  <si>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</si>
  <si>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</si>
  <si>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</si>
  <si>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</si>
  <si>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</si>
  <si>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</si>
  <si>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</si>
  <si>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</si>
  <si>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</si>
  <si>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</si>
  <si>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</si>
  <si>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</si>
  <si>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</si>
  <si>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</si>
  <si>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</si>
  <si>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</si>
  <si>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</si>
  <si>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</si>
  <si>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</si>
  <si>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</si>
  <si>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</si>
  <si>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</si>
  <si>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</si>
  <si>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</si>
  <si>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</si>
  <si>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</si>
  <si>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</si>
  <si>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</si>
  <si>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</si>
  <si>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</si>
  <si>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</si>
  <si>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</si>
  <si>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</si>
  <si>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</si>
  <si>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</si>
  <si>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</si>
  <si>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</si>
  <si>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</si>
  <si>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</si>
  <si>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</si>
  <si>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</si>
  <si>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</si>
  <si>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</si>
  <si>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</si>
  <si>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</si>
  <si>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</si>
  <si>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</si>
  <si>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</si>
  <si>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</si>
  <si>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</si>
  <si>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</si>
  <si>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</si>
  <si>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</si>
  <si>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</si>
  <si>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</si>
  <si>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</si>
  <si>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</si>
  <si>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</si>
  <si>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</si>
  <si>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</si>
  <si>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</si>
  <si>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</si>
  <si>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</si>
  <si>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</si>
  <si>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</si>
  <si>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</si>
  <si>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</si>
  <si>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</si>
  <si>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</si>
  <si>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</si>
  <si>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</si>
  <si>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</si>
  <si>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</si>
  <si>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</si>
  <si>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</si>
  <si>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</si>
  <si>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</si>
  <si>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</si>
  <si>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</si>
  <si>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</si>
  <si>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</si>
  <si>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</si>
  <si>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</si>
  <si>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</si>
  <si>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</si>
  <si>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</si>
  <si>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</si>
  <si>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</si>
  <si>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</si>
  <si>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</si>
  <si>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</si>
  <si>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</si>
  <si>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</si>
  <si>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</si>
  <si>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</si>
  <si>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</si>
  <si>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</si>
  <si>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</si>
  <si>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</si>
  <si>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</si>
  <si>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</si>
  <si>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</si>
  <si>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</si>
  <si>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</si>
  <si>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</si>
  <si>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</si>
  <si>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</si>
  <si>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</si>
  <si>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</si>
  <si>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</si>
  <si>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</si>
  <si>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</si>
  <si>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</si>
  <si>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</si>
  <si>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</si>
  <si>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</si>
  <si>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</si>
  <si>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</si>
  <si>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</si>
  <si>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</si>
  <si>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</si>
  <si>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</si>
  <si>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</si>
  <si>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</si>
  <si>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</si>
  <si>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</si>
  <si>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</si>
  <si>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</si>
  <si>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</si>
  <si>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</si>
  <si>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</si>
  <si>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</si>
  <si>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</si>
  <si>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</si>
  <si>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</si>
  <si>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</si>
  <si>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</si>
  <si>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</si>
  <si>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</si>
  <si>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</si>
  <si>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</si>
  <si>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</si>
  <si>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</si>
  <si>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</si>
  <si>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</si>
  <si>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</si>
  <si>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</si>
  <si>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</si>
  <si>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</si>
  <si>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</si>
  <si>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</si>
  <si>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</si>
  <si>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</si>
  <si>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</si>
  <si>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</si>
  <si>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</si>
  <si>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</si>
  <si>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</si>
  <si>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</si>
  <si>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</si>
  <si>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</si>
  <si>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</si>
  <si>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</si>
  <si>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</si>
  <si>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</si>
  <si>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</si>
  <si>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</si>
  <si>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</si>
  <si>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</si>
  <si>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</si>
  <si>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</si>
  <si>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</si>
  <si>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</si>
  <si>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</si>
  <si>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</si>
  <si>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</si>
  <si>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</si>
  <si>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</si>
  <si>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</si>
  <si>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</si>
  <si>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</si>
  <si>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</si>
  <si>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</si>
  <si>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</si>
  <si>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</si>
  <si>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</si>
  <si>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</si>
  <si>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</si>
  <si>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</si>
  <si>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</si>
  <si>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</si>
  <si>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</si>
  <si>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</si>
  <si>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</si>
  <si>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</si>
  <si>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</si>
  <si>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</si>
  <si>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</si>
  <si>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</si>
  <si>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</si>
  <si>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</si>
  <si>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</si>
  <si>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</si>
  <si>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</si>
  <si>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</si>
  <si>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</si>
  <si>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</si>
  <si>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</si>
  <si>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</si>
  <si>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</si>
  <si>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</si>
  <si>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</si>
  <si>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</si>
  <si>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</si>
  <si>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</si>
  <si>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</si>
  <si>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</si>
  <si>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</si>
  <si>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</si>
  <si>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</si>
  <si>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</si>
  <si>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</si>
  <si>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</si>
  <si>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</si>
  <si>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</si>
  <si>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</si>
  <si>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</si>
  <si>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</si>
  <si>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</si>
  <si>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</si>
  <si>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</si>
  <si>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</si>
  <si>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</si>
  <si>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</si>
  <si>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</si>
  <si>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</si>
  <si>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</si>
  <si>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</si>
  <si>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</si>
  <si>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</si>
  <si>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</si>
  <si>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</si>
  <si>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</si>
  <si>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</si>
  <si>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</si>
  <si>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</si>
  <si>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</si>
  <si>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</si>
  <si>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</si>
  <si>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</si>
  <si>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</si>
  <si>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</si>
  <si>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</si>
  <si>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</si>
  <si>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</si>
  <si>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</si>
  <si>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</si>
  <si>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</si>
  <si>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</si>
  <si>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</si>
  <si>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</si>
  <si>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</si>
  <si>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</si>
  <si>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</si>
  <si>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</si>
  <si>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</si>
  <si>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</si>
  <si>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</si>
  <si>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</si>
  <si>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</si>
  <si>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</si>
  <si>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</si>
  <si>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</si>
  <si>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</si>
  <si>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</si>
  <si>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</si>
  <si>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</si>
  <si>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</si>
  <si>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</si>
  <si>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</si>
  <si>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</si>
  <si>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</si>
  <si>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</si>
  <si>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</si>
  <si>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</si>
  <si>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</si>
  <si>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</si>
  <si>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</si>
  <si>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</si>
  <si>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</si>
  <si>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</si>
  <si>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</si>
  <si>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</si>
  <si>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</si>
  <si>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</si>
  <si>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</si>
  <si>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</si>
  <si>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</si>
  <si>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</si>
  <si>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</si>
  <si>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</si>
  <si>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</si>
  <si>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</si>
  <si>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</si>
  <si>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</si>
  <si>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</si>
  <si>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</si>
  <si>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</si>
  <si>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</si>
  <si>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</si>
  <si>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</si>
  <si>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</si>
  <si>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</si>
  <si>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</si>
  <si>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</si>
  <si>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</si>
  <si>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</si>
  <si>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</si>
  <si>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</si>
  <si>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</si>
  <si>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</si>
  <si>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</si>
  <si>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</si>
  <si>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</si>
  <si>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</si>
  <si>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</si>
  <si>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</si>
  <si>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</si>
  <si>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</si>
  <si>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</si>
  <si>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</si>
  <si>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</si>
  <si>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</si>
  <si>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</si>
  <si>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</si>
  <si>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</si>
  <si>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</si>
  <si>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</si>
  <si>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</si>
  <si>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</si>
  <si>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</si>
  <si>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</si>
  <si>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</si>
  <si>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</si>
  <si>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</si>
  <si>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</si>
  <si>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</si>
  <si>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</si>
  <si>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</si>
  <si>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</si>
  <si>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</si>
  <si>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</si>
  <si>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</si>
  <si>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</si>
  <si>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</si>
  <si>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</si>
  <si>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</si>
  <si>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</si>
  <si>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</si>
  <si>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</si>
  <si>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</si>
  <si>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</si>
  <si>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</si>
  <si>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</si>
  <si>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</si>
  <si>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</si>
  <si>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</si>
  <si>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</si>
  <si>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</si>
  <si>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</si>
  <si>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</si>
  <si>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</si>
  <si>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</si>
  <si>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</si>
  <si>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</si>
  <si>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</si>
  <si>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</si>
  <si>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</si>
  <si>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</si>
  <si>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</si>
  <si>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</si>
  <si>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</si>
  <si>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</si>
  <si>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</si>
  <si>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</si>
  <si>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</si>
  <si>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</si>
  <si>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</si>
  <si>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</si>
  <si>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</si>
  <si>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</si>
  <si>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</si>
  <si>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</si>
  <si>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</si>
  <si>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</si>
  <si>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</si>
  <si>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</si>
  <si>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</si>
  <si>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</si>
  <si>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</si>
  <si>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</si>
  <si>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</si>
  <si>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</si>
  <si>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</si>
  <si>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</si>
  <si>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</si>
  <si>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</si>
  <si>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</si>
  <si>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</si>
  <si>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</si>
  <si>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</si>
  <si>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</si>
  <si>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</si>
  <si>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</si>
  <si>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</si>
  <si>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</si>
  <si>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</si>
  <si>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</si>
  <si>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</si>
  <si>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</si>
  <si>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</si>
  <si>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</si>
  <si>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</si>
  <si>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</si>
  <si>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</si>
  <si>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</si>
  <si>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</si>
  <si>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</si>
  <si>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</si>
  <si>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</si>
  <si>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</si>
  <si>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</si>
  <si>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</si>
  <si>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</si>
  <si>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</si>
  <si>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</si>
  <si>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</si>
  <si>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</si>
  <si>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</si>
  <si>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</si>
  <si>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</si>
  <si>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</si>
  <si>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</si>
  <si>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</si>
  <si>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</si>
  <si>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</si>
  <si>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</si>
  <si>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</si>
  <si>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</si>
  <si>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</si>
  <si>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</si>
  <si>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</si>
  <si>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</si>
  <si>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</si>
  <si>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</si>
  <si>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</si>
  <si>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</si>
  <si>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</si>
  <si>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</si>
  <si>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</si>
  <si>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</si>
  <si>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</si>
  <si>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</si>
  <si>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</si>
  <si>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</si>
  <si>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</si>
  <si>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</si>
  <si>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</si>
  <si>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</si>
  <si>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</si>
  <si>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</si>
  <si>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</si>
  <si>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</si>
  <si>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</si>
  <si>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</si>
  <si>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</si>
  <si>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</si>
  <si>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</si>
  <si>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</si>
  <si>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</si>
  <si>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</si>
  <si>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</si>
  <si>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</si>
  <si>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</si>
  <si>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</si>
  <si>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</si>
  <si>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</si>
  <si>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</si>
  <si>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</si>
  <si>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</si>
  <si>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</si>
  <si>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</si>
  <si>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</si>
  <si>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</si>
  <si>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</si>
  <si>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</si>
  <si>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</si>
  <si>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</si>
  <si>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</si>
  <si>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</si>
  <si>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</si>
  <si>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</si>
  <si>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</si>
  <si>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</si>
  <si>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</si>
  <si>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</si>
  <si>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</si>
  <si>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</si>
  <si>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</si>
  <si>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</si>
  <si>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</si>
  <si>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</si>
  <si>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</si>
  <si>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</si>
  <si>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</si>
  <si>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</si>
  <si>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</si>
  <si>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</si>
  <si>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</si>
  <si>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</si>
  <si>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</si>
  <si>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</si>
  <si>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</si>
  <si>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</si>
  <si>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</si>
  <si>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</si>
  <si>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</si>
  <si>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</si>
  <si>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</si>
  <si>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</si>
  <si>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</si>
  <si>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</si>
  <si>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</si>
  <si>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</si>
  <si>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</si>
  <si>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</si>
  <si>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</si>
  <si>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</si>
  <si>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</si>
  <si>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</si>
  <si>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</si>
  <si>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</si>
  <si>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</si>
  <si>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</si>
  <si>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</si>
  <si>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</si>
  <si>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</si>
  <si>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</si>
  <si>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</si>
  <si>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</si>
  <si>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</si>
  <si>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</si>
  <si>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</si>
  <si>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</si>
  <si>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</si>
  <si>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</si>
  <si>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</si>
  <si>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</si>
  <si>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</si>
  <si>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</si>
  <si>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</si>
  <si>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</si>
  <si>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</si>
  <si>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</si>
  <si>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</si>
  <si>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</si>
  <si>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</si>
  <si>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</si>
  <si>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</si>
  <si>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</si>
  <si>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</si>
  <si>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</si>
  <si>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</si>
  <si>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</si>
  <si>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</si>
  <si>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</si>
  <si>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</si>
  <si>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</si>
  <si>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</si>
  <si>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</si>
  <si>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</si>
  <si>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</si>
  <si>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</si>
  <si>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</si>
  <si>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</si>
  <si>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</si>
  <si>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</si>
  <si>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</si>
  <si>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</si>
  <si>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</si>
  <si>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</si>
  <si>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</si>
  <si>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</si>
  <si>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</si>
  <si>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</si>
  <si>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</si>
  <si>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</si>
  <si>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</si>
  <si>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</si>
  <si>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</si>
  <si>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</si>
  <si>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</si>
  <si>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</si>
  <si>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</si>
  <si>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</si>
  <si>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</si>
  <si>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</si>
  <si>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</si>
  <si>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</si>
  <si>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</si>
  <si>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</si>
  <si>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</si>
  <si>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</si>
  <si>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</si>
  <si>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</si>
  <si>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</si>
  <si>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</si>
  <si>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</si>
  <si>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</si>
  <si>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</si>
  <si>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</si>
  <si>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</si>
  <si>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</si>
  <si>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</si>
  <si>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</si>
  <si>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</si>
  <si>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</si>
  <si>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</si>
  <si>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</si>
  <si>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</si>
  <si>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</si>
  <si>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</si>
  <si>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</si>
  <si>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</si>
  <si>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</si>
  <si>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</si>
  <si>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</si>
  <si>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</si>
  <si>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</si>
  <si>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</si>
  <si>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</si>
  <si>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</si>
  <si>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</si>
  <si>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</si>
  <si>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</si>
  <si>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</si>
  <si>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</si>
  <si>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</si>
  <si>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</si>
  <si>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</si>
  <si>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</si>
  <si>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</si>
  <si>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</si>
  <si>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</si>
  <si>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</si>
  <si>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</si>
  <si>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</si>
  <si>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</si>
  <si>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</si>
  <si>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</si>
  <si>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</si>
  <si>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</si>
  <si>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</si>
  <si>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</si>
  <si>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</si>
  <si>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</si>
  <si>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</si>
  <si>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</si>
  <si>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</si>
  <si>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</si>
  <si>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</si>
  <si>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</si>
  <si>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</si>
  <si>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</si>
  <si>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</si>
  <si>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</si>
  <si>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</si>
  <si>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</si>
  <si>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</si>
  <si>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</si>
  <si>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</si>
  <si>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</si>
  <si>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</si>
  <si>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</si>
  <si>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</si>
  <si>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</si>
  <si>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</si>
  <si>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</si>
  <si>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</si>
  <si>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</si>
  <si>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</si>
  <si>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</si>
  <si>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</si>
  <si>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</si>
  <si>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</si>
  <si>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</si>
  <si>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</si>
  <si>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</si>
  <si>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</si>
  <si>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</si>
  <si>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</si>
  <si>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</si>
  <si>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</si>
  <si>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</si>
  <si>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</si>
  <si>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</si>
  <si>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</si>
  <si>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</si>
  <si>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</si>
  <si>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</si>
  <si>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</si>
  <si>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</si>
  <si>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</si>
  <si>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</si>
  <si>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</si>
  <si>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</si>
  <si>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</si>
  <si>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</si>
  <si>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</si>
  <si>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</si>
  <si>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</si>
  <si>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</si>
  <si>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</si>
  <si>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</si>
  <si>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</si>
  <si>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</si>
  <si>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</si>
  <si>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</si>
  <si>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</si>
  <si>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</si>
  <si>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</si>
  <si>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</si>
  <si>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</si>
  <si>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</si>
  <si>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</si>
  <si>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</si>
  <si>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</si>
  <si>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</si>
  <si>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</si>
  <si>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</si>
  <si>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</si>
  <si>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</si>
  <si>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</si>
  <si>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</si>
  <si>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</si>
  <si>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</si>
  <si>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</si>
  <si>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</si>
  <si>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</si>
  <si>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</si>
  <si>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</si>
  <si>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</si>
  <si>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</si>
  <si>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</si>
  <si>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</si>
  <si>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</si>
  <si>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</si>
  <si>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</si>
  <si>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</si>
  <si>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</si>
  <si>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</si>
  <si>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</si>
  <si>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</si>
  <si>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</si>
  <si>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</si>
  <si>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</si>
  <si>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</si>
  <si>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</si>
  <si>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</si>
  <si>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</si>
  <si>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</si>
  <si>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</si>
  <si>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</si>
  <si>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</si>
  <si>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</si>
  <si>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</si>
  <si>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</si>
  <si>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</si>
  <si>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</si>
  <si>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</si>
  <si>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</si>
  <si>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</si>
  <si>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</si>
  <si>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</si>
  <si>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</si>
  <si>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</si>
  <si>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</si>
  <si>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</si>
  <si>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</si>
  <si>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</si>
  <si>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</si>
  <si>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</si>
  <si>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</si>
  <si>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</si>
  <si>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</si>
  <si>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</si>
  <si>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</si>
  <si>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</si>
  <si>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</si>
  <si>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</si>
  <si>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</si>
  <si>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</si>
  <si>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</si>
  <si>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</si>
  <si>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</si>
  <si>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</si>
  <si>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</si>
  <si>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</si>
  <si>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</si>
  <si>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</si>
  <si>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</si>
  <si>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</si>
  <si>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</si>
  <si>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</si>
  <si>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</si>
  <si>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</si>
  <si>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</si>
  <si>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</si>
  <si>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</si>
  <si>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</si>
  <si>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</si>
  <si>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</si>
  <si>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</si>
  <si>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</si>
  <si>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</si>
  <si>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</si>
  <si>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</si>
  <si>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</si>
  <si>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</si>
  <si>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</si>
  <si>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</si>
  <si>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</si>
  <si>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</si>
  <si>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</si>
  <si>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</si>
  <si>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</si>
  <si>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</si>
  <si>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</si>
  <si>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</si>
  <si>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</si>
  <si>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</si>
  <si>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</si>
  <si>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</si>
  <si>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</si>
  <si>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</si>
  <si>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</si>
  <si>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</si>
  <si>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</si>
  <si>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</si>
  <si>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</si>
  <si>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</si>
  <si>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</si>
  <si>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</si>
  <si>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</si>
  <si>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</si>
  <si>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</si>
  <si>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</si>
  <si>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</si>
  <si>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</si>
  <si>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</si>
  <si>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</si>
  <si>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</si>
  <si>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</si>
  <si>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</si>
  <si>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</si>
  <si>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</si>
  <si>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</si>
  <si>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</si>
  <si>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</si>
  <si>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</si>
  <si>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</si>
  <si>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</si>
  <si>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</si>
  <si>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</si>
  <si>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</si>
  <si>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</si>
  <si>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</si>
  <si>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</si>
  <si>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</si>
  <si>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</si>
  <si>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</si>
  <si>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</si>
  <si>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</si>
  <si>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</si>
  <si>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</si>
  <si>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</si>
  <si>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</si>
  <si>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</si>
  <si>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</si>
  <si>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</si>
  <si>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</si>
  <si>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</si>
  <si>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</si>
  <si>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</si>
  <si>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</si>
  <si>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</si>
  <si>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</si>
  <si>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</si>
  <si>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</si>
  <si>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</si>
  <si>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</si>
  <si>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</si>
  <si>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</si>
  <si>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</si>
  <si>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</si>
  <si>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</si>
  <si>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</si>
  <si>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</si>
  <si>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</si>
  <si>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</si>
  <si>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</si>
  <si>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</si>
  <si>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</si>
  <si>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</si>
  <si>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</si>
  <si>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</si>
  <si>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</si>
  <si>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</si>
  <si>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</si>
  <si>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</si>
  <si>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</si>
  <si>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</si>
  <si>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</si>
  <si>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</si>
  <si>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</si>
  <si>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</si>
  <si>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</si>
  <si>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</si>
  <si>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</si>
  <si>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</si>
  <si>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</si>
  <si>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</si>
  <si>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</si>
  <si>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</si>
  <si>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</si>
  <si>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</si>
  <si>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</si>
  <si>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</si>
  <si>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</si>
  <si>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</si>
  <si>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</si>
  <si>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</si>
  <si>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</si>
  <si>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</si>
  <si>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</si>
  <si>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</si>
  <si>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</si>
  <si>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</si>
  <si>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</si>
  <si>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</si>
  <si>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</si>
  <si>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</si>
  <si>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</si>
  <si>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</si>
  <si>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</si>
  <si>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</si>
  <si>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</si>
  <si>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</si>
  <si>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</si>
  <si>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</si>
  <si>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</si>
  <si>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</si>
  <si>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</si>
  <si>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</si>
  <si>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</si>
  <si>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</si>
  <si>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</si>
  <si>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</si>
  <si>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</si>
  <si>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</si>
  <si>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</si>
  <si>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</si>
  <si>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</si>
  <si>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</si>
  <si>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</si>
  <si>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</si>
  <si>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</si>
  <si>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</si>
  <si>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</si>
  <si>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</si>
  <si>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</si>
  <si>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</si>
  <si>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</si>
  <si>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</si>
  <si>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</si>
  <si>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</si>
  <si>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</si>
  <si>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</si>
  <si>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</si>
  <si>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</si>
  <si>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</si>
  <si>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</si>
  <si>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</si>
  <si>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</si>
  <si>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</si>
  <si>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</si>
  <si>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</si>
  <si>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</si>
  <si>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</si>
  <si>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</si>
  <si>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</si>
  <si>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</si>
  <si>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</si>
  <si>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</si>
  <si>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</si>
  <si>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</si>
  <si>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</si>
  <si>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</si>
  <si>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</si>
  <si>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</si>
  <si>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</si>
  <si>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</si>
  <si>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</si>
  <si>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</si>
  <si>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</si>
  <si>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</si>
  <si>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</si>
  <si>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</si>
  <si>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</si>
  <si>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</si>
  <si>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</si>
  <si>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</si>
  <si>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</si>
  <si>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</si>
  <si>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</si>
  <si>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</si>
  <si>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</si>
  <si>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</si>
  <si>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</si>
  <si>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</si>
  <si>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</si>
  <si>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</si>
  <si>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</si>
  <si>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</si>
  <si>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</si>
  <si>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</si>
  <si>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</si>
  <si>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</si>
  <si>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</si>
  <si>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</si>
  <si>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</si>
  <si>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</si>
  <si>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</si>
  <si>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</si>
  <si>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</si>
  <si>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</si>
  <si>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</si>
  <si>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</si>
  <si>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</si>
  <si>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</si>
  <si>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</si>
  <si>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</si>
  <si>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</si>
  <si>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</si>
  <si>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</si>
  <si>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</si>
  <si>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</si>
  <si>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</si>
  <si>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</si>
  <si>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</si>
  <si>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</si>
  <si>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</si>
  <si>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</si>
  <si>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</si>
  <si>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</si>
  <si>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</si>
  <si>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</si>
  <si>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</si>
  <si>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</si>
  <si>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</si>
  <si>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</si>
  <si>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</si>
  <si>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</si>
  <si>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</si>
  <si>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</si>
  <si>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</si>
  <si>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</si>
  <si>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</si>
  <si>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</si>
  <si>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</si>
  <si>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</si>
  <si>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</si>
  <si>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</si>
  <si>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</si>
  <si>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</si>
  <si>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</si>
  <si>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</si>
  <si>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</si>
  <si>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</si>
  <si>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</si>
  <si>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</si>
  <si>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</si>
  <si>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</si>
  <si>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</si>
  <si>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</si>
  <si>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</si>
  <si>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</si>
  <si>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</si>
  <si>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</si>
  <si>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</si>
  <si>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</si>
  <si>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</si>
  <si>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</si>
  <si>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</si>
  <si>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</si>
  <si>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</si>
  <si>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</si>
  <si>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</si>
  <si>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</si>
  <si>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</si>
  <si>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</si>
  <si>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</si>
  <si>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</si>
  <si>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</si>
  <si>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</si>
  <si>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</si>
  <si>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</si>
  <si>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</si>
  <si>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</si>
  <si>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</si>
  <si>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</si>
  <si>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</si>
  <si>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</si>
  <si>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</si>
  <si>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</si>
  <si>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</si>
  <si>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</si>
  <si>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</si>
  <si>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</si>
  <si>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</si>
  <si>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</si>
  <si>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</si>
  <si>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</si>
  <si>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</si>
  <si>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</si>
  <si>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</si>
  <si>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</si>
  <si>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</si>
  <si>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</si>
  <si>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</si>
  <si>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</si>
  <si>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</si>
  <si>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</si>
  <si>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</si>
  <si>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</si>
  <si>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</si>
  <si>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</si>
  <si>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</si>
  <si>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</si>
  <si>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</si>
  <si>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</si>
  <si>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</si>
  <si>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</si>
  <si>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</si>
  <si>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</si>
  <si>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</si>
  <si>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</si>
  <si>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</si>
  <si>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</si>
  <si>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</si>
  <si>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</si>
  <si>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</si>
  <si>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</si>
  <si>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</si>
  <si>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</si>
  <si>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</si>
  <si>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</si>
  <si>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</si>
  <si>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</si>
  <si>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</si>
  <si>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</si>
  <si>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</si>
  <si>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</si>
  <si>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</si>
  <si>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</si>
  <si>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</si>
  <si>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</si>
  <si>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</si>
  <si>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</si>
  <si>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</si>
  <si>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</si>
  <si>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</si>
  <si>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</si>
  <si>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</si>
  <si>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</si>
  <si>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</si>
  <si>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</si>
  <si>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</si>
  <si>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</si>
  <si>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</si>
  <si>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</si>
  <si>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</si>
  <si>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</si>
  <si>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</si>
  <si>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</si>
  <si>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</si>
  <si>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</si>
  <si>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</si>
  <si>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</si>
  <si>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</si>
  <si>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</si>
  <si>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</si>
  <si>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</si>
  <si>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</si>
  <si>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</si>
  <si>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</si>
  <si>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</si>
  <si>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</si>
  <si>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</si>
  <si>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</si>
  <si>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</si>
  <si>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</si>
  <si>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</si>
  <si>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</si>
  <si>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</si>
  <si>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</si>
  <si>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</si>
  <si>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</si>
  <si>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</si>
  <si>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</si>
  <si>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</si>
  <si>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</si>
  <si>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</si>
  <si>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</si>
  <si>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</si>
  <si>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</si>
  <si>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</si>
  <si>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</si>
  <si>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</si>
  <si>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</si>
  <si>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</si>
  <si>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</si>
  <si>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</si>
  <si>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</si>
  <si>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</si>
  <si>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</si>
  <si>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</si>
  <si>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</si>
  <si>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</si>
  <si>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</si>
  <si>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</si>
  <si>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</si>
  <si>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</si>
  <si>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</si>
  <si>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</si>
  <si>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</si>
  <si>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</si>
  <si>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</si>
  <si>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</si>
  <si>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</si>
  <si>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</si>
  <si>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</si>
  <si>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</si>
  <si>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</si>
  <si>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</si>
  <si>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</si>
  <si>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</si>
  <si>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</si>
  <si>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</si>
  <si>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</si>
  <si>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</si>
  <si>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</si>
  <si>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</si>
  <si>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</si>
  <si>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</si>
  <si>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</si>
  <si>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</si>
  <si>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</si>
  <si>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</si>
  <si>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</si>
  <si>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</si>
  <si>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</si>
  <si>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</si>
  <si>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</si>
  <si>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</si>
  <si>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</si>
  <si>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</si>
  <si>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</si>
  <si>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</si>
  <si>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</si>
  <si>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</si>
  <si>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</si>
  <si>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</si>
  <si>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</si>
  <si>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</si>
  <si>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</si>
  <si>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</si>
  <si>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</si>
  <si>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</si>
  <si>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</si>
  <si>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</si>
  <si>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</si>
  <si>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</si>
  <si>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</si>
  <si>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</si>
  <si>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</si>
  <si>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</si>
  <si>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</si>
  <si>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</si>
  <si>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</si>
  <si>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</si>
  <si>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</si>
  <si>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</si>
  <si>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</si>
  <si>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</si>
  <si>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</si>
  <si>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</si>
  <si>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</si>
  <si>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</si>
  <si>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</si>
  <si>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</si>
  <si>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</si>
  <si>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</si>
  <si>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</si>
  <si>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</si>
  <si>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</si>
  <si>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</si>
  <si>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</si>
  <si>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</si>
  <si>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</si>
  <si>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</si>
  <si>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</si>
  <si>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</si>
  <si>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</si>
  <si>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</si>
  <si>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</si>
  <si>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</si>
  <si>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</si>
  <si>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</si>
  <si>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</si>
  <si>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</si>
  <si>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</si>
  <si>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</si>
  <si>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</si>
  <si>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</si>
  <si>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</si>
  <si>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</si>
  <si>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</si>
  <si>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</si>
  <si>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</si>
  <si>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</si>
  <si>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</si>
  <si>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</si>
  <si>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</si>
  <si>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</si>
  <si>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</si>
  <si>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</si>
  <si>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</si>
  <si>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</si>
  <si>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</si>
  <si>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</si>
  <si>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</si>
  <si>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</si>
  <si>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</si>
  <si>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</si>
  <si>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</si>
  <si>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</si>
  <si>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</si>
  <si>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</si>
  <si>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</si>
  <si>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</si>
  <si>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</si>
  <si>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</si>
  <si>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</si>
  <si>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</si>
  <si>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</si>
  <si>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</si>
  <si>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</si>
  <si>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</si>
  <si>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</si>
  <si>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</si>
  <si>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</si>
  <si>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</si>
  <si>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</si>
  <si>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</si>
  <si>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</si>
  <si>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</si>
  <si>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</si>
  <si>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</si>
  <si>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</si>
  <si>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</si>
  <si>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</si>
  <si>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</si>
  <si>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</si>
  <si>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</si>
  <si>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</si>
  <si>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</si>
  <si>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</si>
  <si>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</si>
  <si>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</si>
  <si>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</si>
  <si>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</si>
  <si>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</si>
  <si>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</si>
  <si>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</si>
  <si>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</si>
  <si>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</si>
  <si>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</si>
  <si>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</si>
  <si>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</si>
  <si>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</si>
  <si>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</si>
  <si>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</si>
  <si>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</si>
  <si>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</si>
  <si>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</si>
  <si>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</si>
  <si>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</si>
  <si>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</si>
  <si>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</si>
  <si>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</si>
  <si>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</si>
  <si>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</si>
  <si>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</si>
  <si>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</si>
  <si>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</si>
  <si>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</si>
  <si>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</si>
  <si>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</si>
  <si>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</si>
  <si>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</si>
  <si>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</si>
  <si>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</si>
  <si>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</si>
  <si>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</si>
  <si>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</si>
  <si>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</si>
  <si>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</si>
  <si>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</si>
  <si>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</si>
  <si>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</si>
  <si>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</si>
  <si>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</si>
  <si>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</si>
  <si>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</si>
  <si>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</si>
  <si>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</si>
  <si>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</si>
  <si>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</si>
  <si>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</si>
  <si>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</si>
  <si>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</si>
  <si>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</si>
  <si>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</si>
  <si>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</si>
  <si>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</si>
  <si>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</si>
  <si>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</si>
  <si>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</si>
  <si>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</si>
  <si>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</si>
  <si>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</si>
  <si>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</si>
  <si>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</si>
  <si>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</si>
  <si>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</si>
  <si>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</si>
  <si>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</si>
  <si>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</si>
  <si>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</si>
  <si>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</si>
  <si>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</si>
  <si>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</si>
  <si>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</si>
  <si>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</si>
  <si>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</si>
  <si>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</si>
  <si>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</si>
  <si>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</si>
  <si>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</si>
  <si>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</si>
  <si>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</si>
  <si>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</si>
  <si>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</si>
  <si>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</si>
  <si>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</si>
  <si>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</si>
  <si>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</si>
  <si>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</si>
  <si>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</si>
  <si>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</si>
  <si>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</si>
  <si>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</si>
  <si>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</si>
  <si>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</si>
  <si>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</si>
  <si>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</si>
  <si>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</si>
  <si>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</si>
  <si>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</si>
  <si>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</si>
  <si>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</si>
  <si>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</si>
  <si>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</si>
  <si>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</si>
  <si>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</si>
  <si>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</si>
  <si>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</si>
  <si>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</si>
  <si>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</si>
  <si>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</si>
  <si>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</si>
  <si>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</si>
  <si>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</si>
  <si>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</si>
  <si>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</si>
  <si>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</si>
  <si>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</si>
  <si>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</si>
  <si>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</si>
  <si>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</si>
  <si>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</si>
  <si>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</si>
  <si>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</si>
  <si>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</si>
  <si>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</si>
  <si>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</si>
  <si>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</si>
  <si>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</si>
  <si>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</si>
  <si>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</si>
  <si>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</si>
  <si>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</si>
  <si>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</si>
  <si>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</si>
  <si>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</si>
  <si>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</si>
  <si>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</si>
  <si>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</si>
  <si>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</si>
  <si>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</si>
  <si>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</si>
  <si>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</si>
  <si>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</si>
  <si>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</si>
  <si>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</si>
  <si>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</si>
  <si>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</si>
  <si>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</si>
  <si>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</si>
  <si>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</si>
  <si>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</si>
  <si>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</si>
  <si>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</si>
  <si>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</si>
  <si>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</si>
  <si>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</si>
  <si>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</si>
  <si>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</si>
  <si>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</si>
  <si>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</si>
  <si>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</si>
  <si>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</si>
  <si>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</si>
  <si>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</si>
  <si>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</si>
  <si>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</si>
  <si>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</si>
  <si>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</si>
  <si>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</si>
  <si>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</si>
  <si>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</si>
  <si>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</si>
  <si>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</si>
  <si>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</si>
  <si>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</si>
  <si>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</si>
  <si>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</si>
  <si>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</si>
  <si>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</si>
  <si>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</si>
  <si>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</si>
  <si>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</si>
  <si>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</si>
  <si>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</si>
  <si>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</si>
  <si>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</si>
  <si>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</si>
  <si>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</si>
  <si>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</si>
  <si>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</si>
  <si>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</si>
  <si>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</si>
  <si>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</si>
  <si>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</si>
  <si>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</si>
  <si>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</si>
  <si>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</si>
  <si>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</si>
  <si>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</si>
  <si>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</si>
  <si>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</si>
  <si>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</si>
  <si>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</si>
  <si>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</si>
  <si>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</si>
  <si>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</si>
  <si>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</si>
  <si>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</si>
  <si>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</si>
  <si>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</si>
  <si>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</si>
  <si>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</si>
  <si>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</si>
  <si>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</si>
  <si>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</si>
  <si>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</si>
  <si>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</si>
  <si>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</si>
  <si>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</si>
  <si>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</si>
  <si>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</si>
  <si>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</si>
  <si>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</si>
  <si>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</si>
  <si>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</si>
  <si>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</si>
  <si>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</si>
  <si>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</si>
  <si>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</si>
  <si>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</si>
  <si>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</si>
  <si>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</si>
  <si>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</si>
  <si>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</si>
  <si>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</si>
  <si>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</si>
  <si>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</si>
  <si>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</si>
  <si>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</si>
  <si>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</si>
  <si>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</si>
  <si>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</si>
  <si>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</si>
  <si>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</si>
  <si>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</si>
  <si>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</si>
  <si>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</si>
  <si>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</si>
  <si>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</si>
  <si>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</si>
  <si>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</si>
  <si>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</si>
  <si>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</si>
  <si>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</si>
  <si>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</si>
  <si>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</si>
  <si>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</si>
  <si>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</si>
  <si>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</si>
  <si>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</si>
  <si>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</si>
  <si>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</si>
  <si>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</si>
  <si>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</si>
  <si>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</si>
  <si>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</si>
  <si>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</si>
  <si>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</si>
  <si>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</si>
  <si>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</si>
  <si>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</si>
  <si>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</si>
  <si>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</si>
  <si>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</si>
  <si>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</si>
  <si>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</si>
  <si>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</si>
  <si>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</si>
  <si>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</si>
  <si>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</si>
  <si>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</si>
  <si>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</si>
  <si>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</si>
  <si>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</si>
  <si>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</si>
  <si>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</si>
  <si>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</si>
  <si>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</si>
  <si>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</si>
  <si>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</si>
  <si>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</si>
  <si>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</si>
  <si>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</si>
  <si>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</si>
  <si>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</si>
  <si>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</si>
  <si>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</si>
  <si>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</si>
  <si>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</si>
  <si>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</si>
  <si>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</si>
  <si>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</si>
  <si>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</si>
  <si>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</si>
  <si>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</si>
  <si>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</si>
  <si>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</si>
  <si>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</si>
  <si>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</si>
  <si>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</si>
  <si>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</si>
  <si>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</si>
  <si>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</si>
  <si>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</si>
  <si>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</si>
  <si>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</si>
  <si>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</si>
  <si>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</si>
  <si>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</si>
  <si>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</si>
  <si>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</si>
  <si>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</si>
  <si>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</si>
  <si>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</si>
  <si>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</si>
  <si>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</si>
  <si>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</si>
  <si>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</si>
  <si>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</si>
  <si>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</si>
  <si>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</si>
  <si>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</si>
  <si>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</si>
  <si>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</si>
  <si>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</si>
  <si>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</si>
  <si>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</si>
  <si>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</si>
  <si>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</si>
  <si>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</si>
  <si>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</si>
  <si>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</si>
  <si>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</si>
  <si>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</si>
  <si>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</si>
  <si>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</si>
  <si>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</si>
  <si>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</si>
  <si>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</si>
  <si>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</si>
  <si>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</si>
  <si>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</si>
  <si>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</si>
  <si>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</si>
  <si>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</si>
  <si>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</si>
  <si>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</si>
  <si>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</si>
  <si>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</si>
  <si>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</si>
  <si>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</si>
  <si>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</si>
  <si>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</si>
  <si>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</si>
  <si>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</si>
  <si>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</si>
  <si>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</si>
  <si>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</si>
  <si>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</si>
  <si>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</si>
  <si>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</si>
  <si>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</si>
  <si>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</si>
  <si>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</si>
  <si>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</si>
  <si>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</si>
  <si>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</si>
  <si>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</si>
  <si>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</si>
  <si>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</si>
  <si>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</si>
  <si>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</si>
  <si>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</si>
  <si>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</si>
  <si>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</si>
  <si>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</si>
  <si>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</si>
  <si>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</si>
  <si>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</si>
  <si>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</si>
  <si>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</si>
  <si>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</si>
  <si>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</si>
  <si>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</si>
  <si>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</si>
  <si>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</si>
  <si>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</si>
  <si>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</si>
  <si>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</si>
  <si>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</si>
  <si>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</si>
  <si>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</si>
  <si>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</si>
  <si>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</si>
  <si>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</si>
  <si>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</si>
  <si>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</si>
  <si>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</si>
  <si>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</si>
  <si>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</si>
  <si>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</si>
  <si>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</si>
  <si>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</si>
  <si>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</si>
  <si>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</si>
  <si>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</si>
  <si>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</si>
  <si>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</si>
  <si>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</si>
  <si>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</si>
  <si>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</si>
  <si>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</si>
  <si>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</si>
  <si>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</si>
  <si>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</si>
  <si>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</si>
  <si>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</si>
  <si>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</si>
  <si>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</si>
  <si>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</si>
  <si>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</si>
  <si>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</si>
  <si>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</si>
  <si>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</si>
  <si>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</si>
  <si>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</si>
  <si>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</si>
  <si>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</si>
  <si>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</si>
  <si>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</si>
  <si>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</si>
  <si>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</si>
  <si>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</si>
  <si>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</si>
  <si>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</si>
  <si>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</si>
  <si>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</si>
  <si>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</si>
  <si>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</si>
  <si>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</si>
  <si>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</si>
  <si>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</si>
  <si>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</si>
  <si>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</si>
  <si>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</si>
  <si>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</si>
  <si>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</si>
  <si>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</si>
  <si>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</si>
  <si>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</si>
  <si>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</si>
  <si>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</si>
  <si>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</si>
  <si>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</si>
  <si>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</si>
  <si>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</si>
  <si>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</si>
  <si>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</si>
  <si>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</si>
  <si>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</si>
  <si>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</si>
  <si>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</si>
  <si>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</si>
  <si>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</si>
  <si>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</si>
  <si>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</si>
  <si>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</si>
  <si>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</si>
  <si>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</si>
  <si>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</si>
  <si>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</si>
  <si>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</si>
  <si>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</si>
  <si>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</si>
  <si>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</si>
  <si>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</si>
  <si>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</si>
  <si>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</si>
  <si>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</si>
  <si>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</si>
  <si>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</si>
  <si>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</si>
  <si>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</si>
  <si>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</si>
  <si>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</si>
  <si>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</si>
  <si>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</si>
  <si>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</si>
  <si>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</si>
  <si>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</si>
  <si>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</si>
  <si>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</si>
  <si>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</si>
  <si>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</si>
  <si>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</si>
  <si>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</si>
  <si>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</si>
  <si>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</si>
  <si>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</si>
  <si>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</si>
  <si>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</si>
  <si>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</si>
  <si>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</si>
  <si>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</si>
  <si>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</si>
  <si>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</si>
  <si>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</si>
  <si>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</si>
  <si>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</si>
  <si>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</si>
  <si>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</si>
  <si>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</si>
  <si>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</si>
  <si>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</si>
  <si>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</si>
  <si>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</si>
  <si>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</si>
  <si>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</si>
  <si>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</si>
  <si>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</si>
  <si>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</si>
  <si>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</si>
  <si>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</si>
  <si>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</si>
  <si>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</si>
  <si>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</si>
  <si>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</si>
  <si>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</si>
  <si>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</si>
  <si>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</si>
  <si>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</si>
  <si>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</si>
  <si>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</si>
  <si>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</si>
  <si>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</si>
  <si>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</si>
  <si>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</si>
  <si>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</si>
  <si>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</si>
  <si>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</si>
  <si>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</si>
  <si>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</si>
  <si>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</si>
  <si>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</si>
  <si>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</si>
  <si>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</si>
  <si>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</si>
  <si>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</si>
  <si>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</si>
  <si>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</si>
  <si>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</si>
  <si>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</si>
  <si>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</si>
  <si>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</si>
  <si>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</si>
  <si>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</si>
  <si>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</si>
  <si>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</si>
  <si>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</si>
  <si>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</si>
  <si>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</si>
  <si>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</si>
  <si>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</si>
  <si>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</si>
  <si>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</si>
  <si>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</si>
  <si>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</si>
  <si>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</si>
  <si>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</si>
  <si>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</si>
  <si>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</si>
  <si>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</si>
  <si>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</si>
  <si>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</si>
  <si>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</si>
  <si>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</si>
  <si>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</si>
  <si>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</si>
  <si>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</si>
  <si>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</si>
  <si>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</si>
  <si>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</si>
  <si>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</si>
  <si>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</si>
  <si>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</si>
  <si>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</si>
  <si>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</si>
  <si>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</si>
  <si>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</si>
  <si>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</si>
  <si>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</si>
  <si>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</si>
  <si>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</si>
  <si>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</si>
  <si>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</si>
  <si>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</si>
  <si>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</si>
  <si>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</si>
  <si>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</si>
  <si>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</si>
  <si>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</si>
  <si>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</si>
  <si>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</si>
  <si>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</si>
  <si>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</si>
  <si>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</si>
  <si>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</si>
  <si>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</si>
  <si>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</si>
  <si>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</si>
  <si>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</si>
  <si>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</si>
  <si>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</si>
  <si>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</si>
  <si>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</si>
  <si>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</si>
  <si>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</si>
  <si>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</si>
  <si>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</si>
  <si>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</si>
  <si>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</si>
  <si>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</si>
  <si>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</si>
  <si>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</si>
  <si>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</si>
  <si>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</si>
  <si>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</si>
  <si>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</si>
  <si>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</si>
  <si>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</si>
  <si>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</si>
  <si>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</si>
  <si>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</si>
  <si>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</si>
  <si>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</si>
  <si>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</si>
  <si>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</si>
  <si>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</si>
  <si>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</si>
  <si>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</si>
  <si>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</si>
  <si>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</si>
  <si>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</si>
  <si>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</si>
  <si>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</si>
  <si>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</si>
  <si>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</si>
  <si>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</si>
  <si>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</si>
  <si>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</si>
  <si>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</si>
  <si>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</si>
  <si>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</si>
  <si>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</si>
  <si>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</si>
  <si>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</si>
  <si>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</si>
  <si>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</si>
  <si>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</si>
  <si>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</si>
  <si>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</si>
  <si>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</si>
  <si>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</si>
  <si>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</si>
  <si>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</si>
  <si>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</si>
  <si>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</si>
  <si>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</si>
  <si>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</si>
  <si>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</si>
  <si>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</si>
  <si>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</si>
  <si>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</si>
  <si>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</si>
  <si>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</si>
  <si>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</si>
  <si>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</si>
  <si>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</si>
  <si>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</si>
  <si>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</si>
  <si>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</si>
  <si>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</si>
  <si>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</si>
  <si>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</si>
  <si>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</si>
  <si>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</si>
  <si>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</si>
  <si>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</si>
  <si>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</si>
  <si>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</si>
  <si>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</si>
  <si>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</si>
  <si>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</si>
  <si>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</si>
  <si>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</si>
  <si>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</si>
  <si>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</si>
  <si>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</si>
  <si>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</si>
  <si>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</si>
  <si>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</si>
  <si>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</si>
  <si>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</si>
  <si>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</si>
  <si>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</si>
  <si>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</si>
  <si>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</si>
  <si>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</si>
  <si>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</si>
  <si>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</si>
  <si>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</si>
  <si>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</si>
  <si>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</si>
  <si>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</si>
  <si>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</si>
  <si>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</si>
  <si>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</si>
  <si>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</si>
  <si>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</si>
  <si>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</si>
  <si>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</si>
  <si>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</si>
  <si>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</si>
  <si>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</si>
  <si>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</si>
  <si>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</si>
  <si>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</si>
  <si>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</si>
  <si>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</si>
  <si>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</si>
  <si>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</si>
  <si>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</si>
  <si>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</si>
  <si>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</si>
  <si>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</si>
  <si>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</si>
  <si>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</si>
  <si>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</si>
  <si>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</si>
  <si>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</si>
  <si>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</si>
  <si>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</si>
  <si>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</si>
  <si>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</si>
  <si>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</si>
  <si>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</si>
  <si>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</si>
  <si>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</si>
  <si>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</si>
  <si>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</si>
  <si>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</si>
  <si>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</si>
  <si>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</si>
  <si>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</si>
  <si>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</si>
  <si>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</si>
  <si>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</si>
  <si>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</si>
  <si>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</si>
  <si>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</si>
  <si>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</si>
  <si>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</si>
  <si>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</si>
  <si>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</si>
  <si>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</si>
  <si>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</si>
  <si>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</si>
  <si>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</si>
  <si>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</si>
  <si>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</si>
  <si>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</si>
  <si>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</si>
  <si>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</si>
  <si>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</si>
  <si>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</si>
  <si>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</si>
  <si>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</si>
  <si>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</si>
  <si>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</si>
  <si>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</si>
  <si>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</si>
  <si>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</si>
  <si>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</si>
  <si>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</si>
  <si>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</si>
  <si>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</si>
  <si>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</si>
  <si>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</si>
  <si>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</si>
  <si>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</si>
  <si>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</si>
  <si>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</si>
  <si>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</si>
  <si>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</si>
  <si>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</si>
  <si>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</si>
  <si>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</si>
  <si>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</si>
  <si>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</si>
  <si>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</si>
  <si>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</si>
  <si>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</si>
  <si>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</si>
  <si>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</si>
  <si>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</si>
  <si>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</si>
  <si>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</si>
  <si>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</si>
  <si>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</si>
  <si>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</si>
  <si>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</si>
  <si>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</si>
  <si>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</si>
  <si>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</si>
  <si>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</si>
  <si>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</si>
  <si>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</si>
  <si>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</si>
  <si>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</si>
  <si>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</si>
  <si>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</si>
  <si>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</si>
  <si>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</si>
  <si>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</si>
  <si>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</si>
  <si>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</si>
  <si>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</si>
  <si>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</si>
  <si>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</si>
  <si>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</si>
  <si>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</si>
  <si>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</si>
  <si>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</si>
  <si>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</si>
  <si>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</si>
  <si>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</si>
  <si>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</si>
  <si>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</si>
  <si>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</si>
  <si>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</si>
  <si>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</si>
  <si>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</si>
  <si>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</si>
  <si>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</si>
  <si>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</si>
  <si>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</si>
  <si>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</si>
  <si>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</si>
  <si>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</si>
  <si>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</si>
  <si>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</si>
  <si>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</si>
  <si>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</si>
  <si>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</si>
  <si>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</si>
  <si>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</si>
  <si>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</si>
  <si>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</si>
  <si>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</si>
  <si>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</si>
  <si>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</si>
  <si>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</si>
  <si>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</si>
  <si>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</si>
  <si>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</si>
  <si>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</si>
  <si>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</si>
  <si>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</si>
  <si>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</si>
  <si>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</si>
  <si>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</si>
  <si>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</si>
  <si>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</si>
  <si>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</si>
  <si>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</si>
  <si>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</si>
  <si>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</si>
  <si>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</si>
  <si>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</si>
  <si>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</si>
  <si>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</si>
  <si>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</si>
  <si>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</si>
  <si>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</si>
  <si>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</si>
  <si>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</si>
  <si>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</si>
  <si>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</si>
  <si>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</si>
  <si>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</si>
  <si>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</si>
  <si>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</si>
  <si>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</si>
  <si>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</si>
  <si>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</si>
  <si>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</si>
  <si>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</si>
  <si>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</si>
  <si>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</si>
  <si>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</si>
  <si>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</si>
  <si>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</si>
  <si>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</si>
  <si>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</si>
  <si>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</si>
  <si>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</si>
  <si>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</si>
  <si>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</si>
  <si>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</si>
  <si>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</si>
  <si>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</si>
  <si>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</si>
  <si>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</si>
  <si>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</si>
  <si>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</si>
  <si>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</si>
  <si>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</si>
  <si>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</si>
  <si>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</si>
  <si>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</si>
  <si>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</si>
  <si>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</si>
  <si>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</si>
  <si>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</si>
  <si>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</si>
  <si>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</si>
  <si>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</si>
  <si>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</si>
  <si>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</si>
  <si>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</si>
  <si>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</si>
  <si>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</si>
  <si>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</si>
  <si>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</si>
  <si>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</si>
  <si>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</si>
  <si>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</si>
  <si>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</si>
  <si>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</si>
  <si>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</si>
  <si>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</si>
  <si>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</si>
  <si>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</si>
  <si>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</si>
  <si>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</si>
  <si>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</si>
  <si>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</si>
  <si>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</si>
  <si>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</si>
  <si>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</si>
  <si>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</si>
  <si>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</si>
  <si>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</si>
  <si>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</si>
  <si>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</si>
  <si>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</si>
  <si>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</si>
  <si>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</si>
  <si>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</si>
  <si>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</si>
  <si>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</si>
  <si>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</si>
  <si>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</si>
  <si>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</si>
  <si>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</si>
  <si>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</si>
  <si>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</si>
  <si>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</si>
  <si>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</si>
  <si>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</si>
  <si>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</si>
  <si>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</si>
  <si>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</si>
  <si>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</si>
  <si>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</si>
  <si>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</si>
  <si>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</si>
  <si>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</si>
  <si>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</si>
  <si>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</si>
  <si>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</si>
  <si>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</si>
  <si>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</si>
  <si>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</si>
  <si>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</si>
  <si>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</si>
  <si>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</si>
  <si>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</si>
  <si>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</si>
  <si>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</si>
  <si>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</si>
  <si>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</si>
  <si>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</si>
  <si>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</si>
  <si>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</si>
  <si>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</si>
  <si>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</si>
  <si>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</si>
  <si>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</si>
  <si>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</si>
  <si>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</si>
  <si>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</si>
  <si>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</si>
  <si>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</si>
  <si>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</si>
  <si>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</si>
  <si>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</si>
  <si>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</si>
  <si>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</si>
  <si>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</si>
  <si>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</si>
  <si>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</si>
  <si>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</si>
  <si>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</si>
  <si>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</si>
  <si>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</si>
  <si>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</si>
  <si>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</si>
  <si>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</si>
  <si>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</si>
  <si>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</si>
  <si>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</si>
  <si>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</si>
  <si>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</si>
  <si>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</si>
  <si>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</si>
  <si>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</si>
  <si>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</si>
  <si>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</si>
  <si>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</si>
  <si>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</si>
  <si>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</si>
  <si>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</si>
  <si>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</si>
  <si>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</si>
  <si>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</si>
  <si>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</si>
  <si>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</si>
  <si>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</si>
  <si>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</si>
  <si>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</si>
  <si>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</si>
  <si>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</si>
  <si>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</si>
  <si>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</si>
  <si>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</si>
  <si>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</si>
  <si>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</si>
  <si>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</si>
  <si>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</si>
  <si>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</si>
  <si>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</si>
  <si>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</si>
  <si>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</si>
  <si>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</si>
  <si>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</si>
  <si>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</si>
  <si>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</si>
  <si>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</si>
  <si>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</si>
  <si>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</si>
  <si>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</si>
  <si>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</si>
  <si>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</si>
  <si>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</si>
  <si>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</si>
  <si>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</si>
  <si>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</si>
  <si>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</si>
  <si>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</si>
  <si>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</si>
  <si>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</si>
  <si>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</si>
  <si>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</si>
  <si>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</si>
  <si>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</si>
  <si>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</si>
  <si>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</si>
  <si>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</si>
  <si>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</si>
  <si>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</si>
  <si>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</si>
  <si>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</si>
  <si>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</si>
  <si>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</si>
  <si>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</si>
  <si>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</si>
  <si>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</si>
  <si>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</si>
  <si>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</si>
  <si>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</si>
  <si>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</si>
  <si>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</si>
  <si>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</si>
  <si>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</si>
  <si>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</si>
  <si>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</si>
  <si>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</si>
  <si>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</si>
  <si>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</si>
  <si>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</si>
  <si>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</si>
  <si>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</si>
  <si>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</si>
  <si>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</si>
  <si>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</si>
  <si>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</si>
  <si>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</si>
  <si>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</si>
  <si>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</si>
  <si>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</si>
  <si>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</si>
  <si>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</si>
  <si>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</si>
  <si>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</si>
  <si>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</si>
  <si>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</si>
  <si>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</si>
  <si>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</si>
  <si>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</si>
  <si>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</si>
  <si>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</si>
  <si>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</si>
  <si>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</si>
  <si>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</si>
  <si>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</si>
  <si>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</si>
  <si>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</si>
  <si>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</si>
  <si>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</si>
  <si>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</si>
  <si>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</si>
  <si>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</si>
  <si>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</si>
  <si>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</si>
  <si>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</si>
  <si>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</si>
  <si>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</si>
  <si>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</si>
  <si>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</si>
  <si>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</si>
  <si>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</si>
  <si>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</si>
  <si>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</si>
  <si>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</si>
  <si>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</si>
  <si>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</si>
  <si>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</si>
  <si>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</si>
  <si>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</si>
  <si>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</si>
  <si>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</si>
  <si>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</si>
  <si>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</si>
  <si>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</si>
  <si>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</si>
  <si>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</si>
  <si>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</si>
  <si>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</si>
  <si>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</si>
  <si>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</si>
  <si>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</si>
  <si>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</si>
  <si>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</si>
  <si>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</si>
  <si>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</si>
  <si>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</si>
  <si>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</si>
  <si>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</si>
  <si>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</si>
  <si>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</si>
  <si>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</si>
  <si>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</si>
  <si>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</si>
  <si>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</si>
  <si>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</si>
  <si>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</si>
  <si>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</si>
  <si>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</si>
  <si>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</si>
  <si>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</si>
  <si>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</si>
  <si>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</si>
  <si>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</si>
  <si>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</si>
  <si>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</si>
  <si>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</si>
  <si>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</si>
  <si>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</si>
  <si>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</si>
  <si>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</si>
  <si>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</si>
  <si>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</si>
  <si>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</si>
  <si>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</si>
  <si>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</si>
  <si>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</si>
  <si>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</si>
  <si>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</si>
  <si>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</si>
  <si>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</si>
  <si>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</si>
  <si>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</si>
  <si>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</si>
  <si>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</si>
  <si>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</si>
  <si>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</si>
  <si>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</si>
  <si>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</si>
  <si>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</si>
  <si>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</si>
  <si>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</si>
  <si>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</si>
  <si>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</si>
  <si>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</si>
  <si>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</si>
  <si>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</si>
  <si>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</si>
  <si>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</si>
  <si>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</si>
  <si>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</si>
  <si>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</si>
  <si>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</si>
  <si>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</si>
  <si>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</si>
  <si>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</si>
  <si>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</si>
  <si>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</si>
  <si>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</si>
  <si>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</si>
  <si>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</si>
  <si>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</si>
  <si>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</si>
  <si>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</si>
  <si>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</si>
  <si>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</si>
  <si>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</si>
  <si>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</si>
  <si>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</si>
  <si>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</si>
  <si>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</si>
  <si>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</si>
  <si>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</si>
  <si>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</si>
  <si>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</si>
  <si>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</si>
  <si>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</si>
  <si>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</si>
  <si>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</si>
  <si>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</si>
  <si>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</si>
  <si>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</si>
  <si>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</si>
  <si>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</si>
  <si>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</si>
  <si>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</si>
  <si>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</si>
  <si>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</si>
  <si>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</si>
  <si>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</si>
  <si>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</si>
  <si>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</si>
  <si>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</si>
  <si>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</si>
  <si>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</si>
  <si>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</si>
  <si>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</si>
  <si>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</si>
  <si>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</si>
  <si>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</si>
  <si>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</si>
  <si>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</si>
  <si>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</si>
  <si>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</si>
  <si>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</si>
  <si>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</si>
  <si>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</si>
  <si>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</si>
  <si>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</si>
  <si>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</si>
  <si>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</si>
  <si>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</si>
  <si>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</si>
  <si>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</si>
  <si>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</si>
  <si>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</si>
  <si>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</si>
  <si>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</si>
  <si>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</si>
  <si>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</si>
  <si>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</si>
  <si>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</si>
  <si>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</si>
  <si>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</si>
  <si>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</si>
  <si>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</si>
  <si>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</si>
  <si>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</si>
  <si>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</si>
  <si>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</si>
  <si>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</si>
  <si>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</si>
  <si>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</si>
  <si>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</si>
  <si>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</si>
  <si>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</si>
  <si>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</si>
  <si>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</si>
  <si>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</si>
  <si>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</si>
  <si>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</si>
  <si>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</si>
  <si>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</si>
  <si>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</si>
  <si>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</si>
  <si>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</si>
  <si>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</si>
  <si>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</si>
  <si>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</si>
  <si>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</si>
  <si>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</si>
  <si>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</si>
  <si>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</si>
  <si>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</si>
  <si>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</si>
  <si>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</si>
  <si>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</si>
  <si>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</si>
  <si>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</si>
  <si>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</si>
  <si>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</si>
  <si>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</si>
  <si>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</si>
  <si>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</si>
  <si>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</si>
  <si>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</si>
  <si>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</si>
  <si>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</si>
  <si>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</si>
  <si>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</si>
  <si>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</si>
  <si>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</si>
  <si>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</si>
  <si>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</si>
  <si>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</si>
  <si>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</si>
  <si>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</si>
  <si>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</si>
  <si>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</si>
  <si>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</si>
  <si>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</si>
  <si>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</si>
  <si>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</si>
  <si>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</si>
  <si>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</si>
  <si>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</si>
  <si>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</si>
  <si>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</si>
  <si>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</si>
  <si>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</si>
  <si>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</si>
  <si>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</si>
  <si>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</si>
  <si>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</si>
  <si>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</si>
  <si>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</si>
  <si>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</si>
  <si>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</si>
  <si>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</si>
  <si>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</si>
  <si>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</si>
  <si>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</si>
  <si>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</si>
  <si>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</si>
  <si>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</si>
  <si>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</si>
  <si>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</si>
  <si>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</si>
  <si>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</si>
  <si>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</si>
  <si>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</si>
  <si>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</si>
  <si>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</si>
  <si>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</si>
  <si>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</si>
  <si>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</si>
  <si>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</si>
  <si>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</si>
  <si>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</si>
  <si>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</si>
  <si>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</si>
  <si>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</si>
  <si>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</si>
  <si>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</si>
  <si>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</si>
  <si>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</si>
  <si>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</si>
  <si>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</si>
  <si>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</si>
  <si>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</si>
  <si>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</si>
  <si>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</si>
  <si>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</si>
  <si>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</si>
  <si>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</si>
  <si>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</si>
  <si>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</si>
  <si>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</si>
  <si>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</si>
  <si>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</si>
  <si>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</si>
  <si>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</si>
  <si>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</si>
  <si>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</si>
  <si>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</si>
  <si>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</si>
  <si>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</si>
  <si>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</si>
  <si>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</si>
  <si>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</si>
  <si>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</si>
  <si>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</si>
  <si>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</si>
  <si>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</si>
  <si>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</si>
  <si>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</si>
  <si>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</si>
  <si>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</si>
  <si>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</si>
  <si>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</si>
  <si>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</si>
  <si>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</si>
  <si>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</si>
  <si>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</si>
  <si>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</si>
  <si>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</si>
  <si>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</si>
  <si>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</si>
  <si>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</si>
  <si>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</si>
  <si>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</si>
  <si>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</si>
  <si>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</si>
  <si>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</si>
  <si>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</si>
  <si>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</si>
  <si>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</si>
  <si>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</si>
  <si>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</si>
  <si>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</si>
  <si>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</si>
  <si>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</si>
  <si>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</si>
  <si>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</si>
  <si>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</si>
  <si>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</si>
  <si>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</si>
  <si>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</si>
  <si>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</si>
  <si>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</si>
  <si>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</si>
  <si>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</si>
  <si>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</si>
  <si>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</si>
  <si>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</si>
  <si>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</si>
  <si>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</si>
  <si>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</si>
  <si>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</si>
  <si>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</si>
  <si>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</si>
  <si>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</si>
  <si>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</si>
  <si>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</si>
  <si>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</si>
  <si>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</si>
  <si>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</si>
  <si>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</si>
  <si>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</si>
  <si>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</si>
  <si>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</si>
  <si>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</si>
  <si>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</si>
  <si>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</si>
  <si>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</si>
  <si>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</si>
  <si>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</si>
  <si>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</si>
  <si>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</si>
  <si>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</si>
  <si>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</si>
  <si>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</si>
  <si>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</si>
  <si>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</si>
  <si>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</si>
  <si>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</si>
  <si>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</si>
  <si>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</si>
  <si>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</si>
  <si>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</si>
  <si>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</si>
  <si>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</si>
  <si>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</si>
  <si>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</si>
  <si>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</si>
  <si>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</si>
  <si>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</si>
  <si>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</si>
  <si>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</si>
  <si>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</si>
  <si>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</si>
  <si>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</si>
  <si>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</si>
  <si>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</si>
  <si>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</si>
  <si>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</si>
  <si>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</si>
  <si>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</si>
  <si>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</si>
  <si>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</si>
  <si>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</si>
  <si>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</si>
  <si>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</si>
  <si>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</si>
  <si>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</si>
  <si>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</si>
  <si>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</si>
  <si>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</si>
  <si>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</si>
  <si>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</si>
  <si>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</si>
  <si>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</si>
  <si>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</si>
  <si>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</si>
  <si>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</si>
  <si>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</si>
  <si>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</si>
  <si>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</si>
  <si>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</si>
  <si>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</si>
  <si>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</si>
  <si>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</si>
  <si>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</si>
  <si>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</si>
  <si>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</si>
  <si>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</si>
  <si>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</si>
  <si>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</si>
  <si>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</si>
  <si>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</si>
  <si>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</si>
  <si>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</si>
  <si>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</si>
  <si>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</si>
  <si>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</si>
  <si>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</si>
  <si>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</si>
  <si>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</si>
  <si>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</si>
  <si>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</si>
  <si>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</si>
  <si>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</si>
  <si>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</si>
  <si>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</si>
  <si>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</si>
  <si>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</si>
  <si>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</si>
  <si>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</si>
  <si>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</si>
  <si>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</si>
  <si>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</si>
  <si>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</si>
  <si>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</si>
  <si>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</si>
  <si>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</si>
  <si>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</si>
  <si>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</si>
  <si>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</si>
  <si>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</si>
  <si>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</si>
  <si>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</si>
  <si>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</si>
  <si>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</si>
  <si>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</si>
  <si>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</si>
  <si>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</si>
  <si>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</si>
  <si>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</si>
  <si>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</si>
  <si>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</si>
  <si>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</si>
  <si>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</si>
  <si>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</si>
  <si>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</si>
  <si>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</si>
  <si>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</si>
  <si>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</si>
  <si>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</si>
  <si>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</si>
  <si>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</si>
  <si>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</si>
  <si>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</si>
  <si>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</si>
  <si>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</si>
  <si>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</si>
  <si>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</si>
  <si>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</si>
  <si>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</si>
  <si>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</si>
  <si>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</si>
  <si>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</si>
  <si>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</si>
  <si>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</si>
  <si>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</si>
  <si>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</si>
  <si>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</si>
  <si>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</si>
  <si>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</si>
  <si>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</si>
  <si>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</si>
  <si>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</si>
  <si>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</si>
  <si>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</si>
  <si>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</si>
  <si>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</si>
  <si>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</si>
  <si>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</si>
  <si>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</si>
  <si>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</si>
  <si>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</si>
  <si>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</si>
  <si>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</si>
  <si>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</si>
  <si>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</si>
  <si>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</si>
  <si>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</si>
  <si>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</si>
  <si>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</si>
  <si>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</si>
  <si>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</si>
  <si>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</si>
  <si>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</si>
  <si>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</si>
  <si>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</si>
  <si>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</si>
  <si>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</si>
  <si>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</si>
  <si>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</si>
  <si>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</si>
  <si>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</si>
  <si>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</si>
  <si>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</si>
  <si>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</si>
  <si>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</si>
  <si>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</si>
  <si>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</si>
  <si>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</si>
  <si>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</si>
  <si>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</si>
  <si>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</si>
  <si>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</si>
  <si>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</si>
  <si>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</si>
  <si>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</si>
  <si>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</si>
  <si>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</si>
  <si>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</si>
  <si>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</si>
  <si>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</si>
  <si>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</si>
  <si>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</si>
  <si>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</si>
  <si>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</si>
  <si>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</si>
  <si>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</si>
  <si>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</si>
  <si>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</si>
  <si>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</si>
  <si>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</si>
  <si>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</si>
  <si>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</si>
  <si>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</si>
  <si>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</si>
  <si>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</si>
  <si>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</si>
  <si>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</si>
  <si>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</si>
  <si>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</si>
  <si>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</si>
  <si>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</si>
  <si>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</si>
  <si>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</si>
  <si>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</si>
  <si>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</si>
  <si>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</si>
  <si>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</si>
  <si>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</si>
  <si>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</si>
  <si>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</si>
  <si>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</si>
  <si>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</si>
  <si>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</si>
  <si>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</si>
  <si>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</si>
  <si>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</si>
  <si>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</si>
  <si>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</si>
  <si>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</si>
  <si>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</si>
  <si>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</si>
  <si>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</si>
  <si>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</si>
  <si>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</si>
  <si>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</si>
  <si>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</si>
  <si>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</si>
  <si>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</si>
  <si>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</si>
  <si>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</si>
  <si>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</si>
  <si>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</si>
  <si>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</si>
  <si>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</si>
  <si>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</si>
  <si>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</si>
  <si>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</si>
  <si>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</si>
  <si>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</si>
  <si>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</si>
  <si>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</si>
  <si>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</si>
  <si>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</si>
  <si>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</si>
  <si>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</si>
  <si>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</si>
  <si>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</si>
  <si>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</si>
  <si>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</si>
  <si>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</si>
  <si>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</si>
  <si>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</si>
  <si>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</si>
  <si>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</si>
  <si>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</si>
  <si>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</si>
  <si>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</si>
  <si>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</si>
  <si>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</si>
  <si>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</si>
  <si>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</si>
  <si>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</si>
  <si>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</si>
  <si>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</si>
  <si>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</si>
  <si>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</si>
  <si>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</si>
  <si>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</si>
  <si>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</si>
  <si>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</si>
  <si>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</si>
  <si>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</si>
  <si>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</si>
  <si>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</si>
  <si>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</si>
  <si>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</si>
  <si>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</si>
  <si>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</si>
  <si>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</si>
  <si>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</si>
  <si>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</si>
  <si>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</si>
  <si>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</si>
  <si>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</si>
  <si>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</si>
  <si>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</si>
  <si>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</si>
  <si>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</si>
  <si>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</si>
  <si>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</si>
  <si>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</si>
  <si>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</si>
  <si>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</si>
  <si>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</si>
  <si>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</si>
  <si>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</si>
  <si>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</si>
  <si>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</si>
  <si>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</si>
  <si>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</si>
  <si>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</si>
  <si>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</si>
  <si>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</si>
  <si>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</si>
  <si>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</si>
  <si>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</si>
  <si>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</si>
  <si>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</si>
  <si>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</si>
  <si>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</si>
  <si>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</si>
  <si>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</si>
  <si>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</si>
  <si>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</si>
  <si>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</si>
  <si>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</si>
  <si>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</si>
  <si>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</si>
  <si>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</si>
  <si>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</si>
  <si>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</si>
  <si>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</si>
  <si>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</si>
  <si>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</si>
  <si>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</si>
  <si>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</si>
  <si>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</si>
  <si>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</si>
  <si>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</si>
  <si>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</si>
  <si>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</si>
  <si>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</si>
  <si>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</si>
  <si>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</si>
  <si>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</si>
  <si>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</si>
  <si>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</si>
  <si>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</si>
  <si>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</si>
  <si>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</si>
  <si>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</si>
  <si>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</si>
  <si>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</si>
  <si>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</si>
  <si>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</si>
  <si>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</si>
  <si>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</si>
  <si>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</si>
  <si>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</si>
  <si>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</si>
  <si>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</si>
  <si>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</si>
  <si>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</si>
  <si>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</si>
  <si>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</si>
  <si>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</si>
  <si>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</si>
  <si>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</si>
  <si>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</si>
  <si>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</si>
  <si>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</si>
  <si>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</si>
  <si>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</si>
  <si>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</si>
  <si>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</si>
  <si>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</si>
  <si>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</si>
  <si>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</si>
  <si>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</si>
  <si>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</si>
  <si>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</si>
  <si>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</si>
  <si>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</si>
  <si>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</si>
  <si>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</si>
  <si>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</si>
  <si>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</si>
  <si>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</si>
  <si>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</si>
  <si>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</si>
  <si>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</si>
  <si>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</si>
  <si>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</si>
  <si>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</si>
  <si>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</si>
  <si>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</si>
  <si>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</si>
  <si>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</si>
  <si>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</si>
  <si>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</si>
  <si>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</si>
  <si>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</si>
  <si>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</si>
  <si>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</si>
  <si>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</si>
  <si>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</si>
  <si>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</si>
  <si>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</si>
  <si>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</si>
  <si>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</si>
  <si>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</si>
  <si>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</si>
  <si>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</si>
  <si>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</si>
  <si>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</si>
  <si>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</si>
  <si>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</si>
  <si>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</si>
  <si>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</si>
  <si>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</si>
  <si>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</si>
  <si>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</si>
  <si>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</si>
  <si>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</si>
  <si>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</si>
  <si>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</si>
  <si>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</si>
  <si>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</si>
  <si>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</si>
  <si>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</si>
  <si>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</si>
  <si>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</si>
  <si>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</si>
  <si>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</si>
  <si>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</si>
  <si>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</si>
  <si>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</si>
  <si>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</si>
  <si>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</si>
  <si>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</si>
  <si>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</si>
  <si>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</si>
  <si>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</si>
  <si>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</si>
  <si>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</si>
  <si>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</si>
  <si>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</si>
  <si>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</si>
  <si>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</si>
  <si>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</si>
  <si>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</si>
  <si>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</si>
  <si>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</si>
  <si>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</si>
  <si>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</si>
  <si>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</si>
  <si>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</si>
  <si>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</si>
  <si>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</si>
  <si>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</si>
  <si>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</si>
  <si>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</si>
  <si>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</si>
  <si>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</si>
  <si>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</si>
  <si>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</si>
  <si>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</si>
  <si>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</si>
  <si>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</si>
  <si>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</si>
  <si>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</si>
  <si>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</si>
  <si>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</si>
  <si>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</si>
  <si>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</si>
  <si>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</si>
  <si>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</si>
  <si>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</si>
  <si>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</si>
  <si>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</si>
  <si>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</si>
  <si>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</si>
  <si>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</si>
  <si>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</si>
  <si>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</si>
  <si>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</si>
  <si>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</si>
  <si>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</si>
  <si>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</si>
  <si>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</si>
  <si>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</si>
  <si>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</si>
  <si>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</si>
  <si>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</si>
  <si>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</si>
  <si>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</si>
  <si>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</si>
  <si>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</si>
  <si>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</si>
  <si>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</si>
  <si>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</si>
  <si>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</si>
  <si>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</si>
  <si>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</si>
  <si>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</si>
  <si>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</si>
  <si>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</si>
  <si>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</si>
  <si>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</si>
  <si>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</si>
  <si>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</si>
  <si>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</si>
  <si>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</si>
  <si>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</si>
  <si>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</si>
  <si>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</si>
  <si>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</si>
  <si>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</si>
  <si>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</si>
  <si>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</si>
  <si>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</si>
  <si>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</si>
  <si>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</si>
  <si>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</si>
  <si>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</si>
  <si>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</si>
  <si>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</si>
  <si>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</si>
  <si>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</si>
  <si>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</si>
  <si>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</si>
  <si>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</si>
  <si>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</si>
  <si>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</si>
  <si>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</si>
  <si>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</si>
  <si>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</si>
  <si>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</si>
  <si>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</si>
  <si>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</si>
  <si>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</si>
  <si>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</si>
  <si>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</si>
  <si>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</si>
  <si>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</si>
  <si>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</si>
  <si>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</si>
  <si>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</si>
  <si>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</si>
  <si>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</si>
  <si>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</si>
  <si>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</si>
  <si>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</si>
  <si>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</si>
  <si>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</si>
  <si>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</si>
  <si>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</si>
  <si>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</si>
  <si>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</si>
  <si>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</si>
  <si>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</si>
  <si>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</si>
  <si>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</si>
  <si>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</si>
  <si>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</si>
  <si>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</si>
  <si>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</si>
  <si>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</si>
  <si>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</si>
  <si>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</si>
  <si>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</si>
  <si>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</si>
  <si>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</si>
  <si>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</si>
  <si>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</si>
  <si>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</si>
  <si>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</si>
  <si>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</si>
  <si>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</si>
  <si>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</si>
  <si>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</si>
  <si>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</si>
  <si>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</si>
  <si>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</si>
  <si>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</si>
  <si>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</si>
  <si>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</si>
  <si>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</si>
  <si>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</si>
  <si>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</si>
  <si>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</si>
  <si>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</si>
  <si>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</si>
  <si>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</si>
  <si>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</si>
  <si>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</si>
  <si>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</si>
  <si>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</si>
  <si>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</si>
  <si>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</si>
  <si>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</si>
  <si>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</si>
  <si>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</si>
  <si>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</si>
  <si>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</si>
  <si>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</si>
  <si>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</si>
  <si>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</si>
  <si>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</si>
  <si>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</si>
  <si>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</si>
  <si>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</si>
  <si>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</si>
  <si>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</si>
  <si>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</si>
  <si>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</si>
  <si>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</si>
  <si>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</si>
  <si>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</si>
  <si>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</si>
  <si>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</si>
  <si>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</si>
  <si>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</si>
  <si>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</si>
  <si>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</si>
  <si>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</si>
  <si>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</si>
  <si>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</si>
  <si>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</si>
  <si>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</si>
  <si>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</si>
  <si>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</si>
  <si>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</si>
  <si>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</si>
  <si>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</si>
  <si>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</si>
  <si>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</si>
  <si>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</si>
  <si>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</si>
  <si>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</si>
  <si>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</si>
  <si>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</si>
  <si>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</si>
  <si>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</si>
  <si>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</si>
  <si>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</si>
  <si>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</si>
  <si>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</si>
  <si>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</si>
  <si>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</si>
  <si>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</si>
  <si>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</si>
  <si>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</si>
  <si>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</si>
  <si>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</si>
  <si>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</si>
  <si>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</si>
  <si>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</si>
  <si>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</si>
  <si>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</si>
  <si>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</si>
  <si>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</si>
  <si>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</si>
  <si>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</si>
  <si>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</si>
  <si>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</si>
  <si>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</si>
  <si>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</si>
  <si>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</si>
  <si>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</si>
  <si>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</si>
  <si>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</si>
  <si>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</si>
  <si>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</si>
  <si>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</si>
  <si>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</si>
  <si>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</si>
  <si>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</si>
  <si>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</si>
  <si>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</si>
  <si>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</si>
  <si>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</si>
  <si>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</si>
  <si>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</si>
  <si>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</si>
  <si>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</si>
  <si>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</si>
  <si>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</si>
  <si>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</si>
  <si>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</si>
  <si>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</si>
  <si>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</si>
  <si>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</si>
  <si>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</si>
  <si>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</si>
  <si>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</si>
  <si>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</si>
  <si>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</si>
  <si>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</si>
  <si>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</si>
  <si>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</si>
  <si>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</si>
  <si>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</si>
  <si>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</si>
  <si>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</si>
  <si>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</si>
  <si>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</si>
  <si>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</si>
  <si>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</si>
  <si>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</si>
  <si>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</si>
  <si>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</si>
  <si>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</si>
  <si>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</si>
  <si>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</si>
  <si>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</si>
  <si>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</si>
  <si>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</si>
  <si>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</si>
  <si>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</si>
  <si>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</si>
  <si>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</si>
  <si>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</si>
  <si>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</si>
  <si>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</si>
  <si>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</si>
  <si>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</si>
  <si>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</si>
  <si>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</si>
  <si>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</si>
  <si>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</si>
  <si>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</si>
  <si>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</si>
  <si>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</si>
  <si>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</si>
  <si>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</si>
  <si>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</si>
  <si>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</si>
  <si>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</si>
  <si>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</si>
  <si>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</si>
  <si>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</si>
  <si>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</si>
  <si>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</si>
  <si>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</si>
  <si>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</si>
  <si>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</si>
  <si>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</si>
  <si>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</si>
  <si>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</si>
  <si>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</si>
  <si>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</si>
  <si>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</si>
  <si>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</si>
  <si>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</si>
  <si>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</si>
  <si>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</si>
  <si>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</si>
  <si>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</si>
  <si>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</si>
  <si>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</si>
  <si>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</si>
  <si>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</si>
  <si>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</si>
  <si>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</si>
  <si>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</si>
  <si>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</si>
  <si>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</si>
  <si>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</si>
  <si>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</si>
  <si>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</si>
  <si>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</si>
  <si>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</si>
  <si>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</si>
  <si>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</si>
  <si>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</si>
  <si>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</si>
  <si>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</si>
  <si>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</si>
  <si>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</si>
  <si>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</si>
  <si>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</si>
  <si>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</si>
  <si>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</si>
  <si>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</si>
  <si>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</si>
  <si>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</si>
  <si>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</si>
  <si>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</si>
  <si>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</si>
  <si>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</si>
  <si>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</si>
  <si>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</si>
  <si>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</si>
  <si>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</si>
  <si>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</si>
  <si>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</si>
  <si>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</si>
  <si>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</si>
  <si>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</si>
  <si>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</si>
  <si>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</si>
  <si>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</si>
  <si>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</si>
  <si>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</si>
  <si>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</si>
  <si>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</si>
  <si>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</si>
  <si>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</si>
  <si>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</si>
  <si>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</si>
  <si>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</si>
  <si>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</si>
  <si>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</si>
  <si>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</si>
  <si>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</si>
  <si>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</si>
  <si>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</si>
  <si>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</si>
  <si>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</si>
  <si>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</si>
  <si>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</si>
  <si>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</si>
  <si>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</si>
  <si>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</si>
  <si>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</si>
  <si>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</si>
  <si>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</si>
  <si>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</si>
  <si>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</si>
  <si>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</si>
  <si>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</si>
  <si>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</si>
  <si>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</si>
  <si>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</si>
  <si>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</si>
  <si>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</si>
  <si>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</si>
  <si>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</si>
  <si>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</si>
  <si>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</si>
  <si>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</si>
  <si>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</si>
  <si>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</si>
  <si>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</si>
  <si>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</si>
  <si>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</si>
  <si>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</si>
  <si>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</si>
  <si>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</si>
  <si>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</si>
  <si>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</si>
  <si>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</si>
  <si>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</si>
  <si>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</si>
  <si>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</si>
  <si>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</si>
  <si>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</si>
  <si>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</si>
  <si>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</si>
  <si>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</si>
  <si>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</si>
  <si>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</si>
  <si>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</si>
  <si>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</si>
  <si>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</si>
  <si>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</si>
  <si>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</si>
  <si>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</si>
  <si>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</si>
  <si>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</si>
  <si>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</si>
  <si>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</si>
  <si>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</si>
  <si>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</si>
  <si>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</si>
  <si>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</si>
  <si>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</si>
  <si>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</si>
  <si>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</si>
  <si>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</si>
  <si>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</si>
  <si>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</si>
  <si>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</si>
  <si>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</si>
  <si>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</si>
  <si>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</si>
  <si>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</si>
  <si>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</si>
  <si>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</si>
  <si>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</si>
  <si>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</si>
  <si>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</si>
  <si>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</si>
  <si>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</si>
  <si>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</si>
  <si>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</si>
  <si>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</si>
  <si>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</si>
  <si>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</si>
  <si>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</si>
  <si>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</si>
  <si>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</si>
  <si>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</si>
  <si>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</si>
  <si>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</si>
  <si>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</si>
  <si>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</si>
  <si>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</si>
  <si>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</si>
  <si>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</si>
  <si>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</si>
  <si>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</si>
  <si>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</si>
  <si>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</si>
  <si>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</si>
  <si>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</si>
  <si>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</si>
  <si>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</si>
  <si>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</si>
  <si>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</si>
  <si>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</si>
  <si>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</si>
  <si>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</si>
  <si>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</si>
  <si>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</si>
  <si>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</si>
  <si>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</si>
  <si>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</si>
  <si>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</si>
  <si>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</si>
  <si>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</si>
  <si>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</si>
  <si>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</si>
  <si>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</si>
  <si>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</si>
  <si>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</si>
  <si>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</si>
  <si>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</si>
  <si>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</si>
  <si>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</si>
  <si>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</si>
  <si>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</si>
  <si>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</si>
  <si>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</si>
  <si>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</si>
  <si>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</si>
  <si>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</si>
  <si>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</si>
  <si>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</si>
  <si>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</si>
  <si>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</si>
  <si>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</si>
  <si>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</si>
  <si>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</si>
  <si>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</si>
  <si>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</si>
  <si>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</si>
  <si>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</si>
  <si>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</si>
  <si>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</si>
  <si>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</si>
  <si>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</si>
  <si>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</si>
  <si>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</si>
  <si>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</si>
  <si>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</si>
  <si>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</si>
  <si>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</si>
  <si>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</si>
  <si>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</si>
  <si>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</si>
  <si>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</si>
  <si>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</si>
  <si>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</si>
  <si>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</si>
  <si>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</si>
  <si>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</si>
  <si>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</si>
  <si>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</si>
  <si>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</si>
  <si>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</si>
  <si>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</si>
  <si>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</si>
  <si>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</si>
  <si>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</si>
  <si>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</si>
  <si>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</si>
  <si>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</si>
  <si>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</si>
  <si>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</si>
  <si>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</si>
  <si>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</si>
  <si>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</si>
  <si>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</si>
  <si>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</si>
  <si>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</si>
  <si>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</si>
  <si>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</si>
  <si>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</si>
  <si>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</si>
  <si>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</si>
  <si>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</si>
  <si>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</si>
  <si>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</si>
  <si>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</si>
  <si>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</si>
  <si>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</si>
  <si>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</si>
  <si>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</si>
  <si>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</si>
  <si>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</si>
  <si>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</si>
  <si>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</si>
  <si>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</si>
  <si>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</si>
  <si>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</si>
  <si>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</si>
  <si>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</si>
  <si>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</si>
  <si>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</si>
  <si>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</si>
  <si>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</si>
  <si>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</si>
  <si>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</si>
  <si>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</si>
  <si>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</si>
  <si>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</si>
  <si>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</si>
  <si>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</si>
  <si>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</si>
  <si>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</si>
  <si>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</si>
  <si>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</si>
  <si>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</si>
  <si>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</si>
  <si>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</si>
  <si>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</si>
  <si>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</si>
  <si>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</si>
  <si>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</si>
  <si>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</si>
  <si>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</si>
  <si>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</si>
  <si>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</si>
  <si>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</si>
  <si>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</si>
  <si>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</si>
  <si>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</si>
  <si>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</si>
  <si>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</si>
  <si>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</si>
  <si>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</si>
  <si>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</si>
  <si>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</si>
  <si>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</si>
  <si>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</si>
  <si>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</si>
  <si>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</si>
  <si>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</si>
  <si>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</si>
  <si>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</si>
  <si>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</si>
  <si>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</si>
  <si>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</si>
  <si>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</si>
  <si>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</si>
  <si>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</si>
  <si>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</si>
  <si>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</si>
  <si>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</si>
  <si>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</si>
  <si>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</si>
  <si>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</si>
  <si>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</si>
  <si>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</si>
  <si>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</si>
  <si>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</si>
  <si>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</si>
  <si>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</si>
  <si>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</si>
  <si>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</si>
  <si>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</si>
  <si>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</si>
  <si>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</si>
  <si>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</si>
  <si>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</si>
  <si>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</si>
  <si>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</si>
  <si>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</si>
  <si>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</si>
  <si>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</si>
  <si>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</si>
  <si>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</si>
  <si>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</si>
  <si>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</si>
  <si>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</si>
  <si>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</si>
  <si>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</si>
  <si>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</si>
  <si>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</si>
  <si>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</si>
  <si>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</si>
  <si>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</si>
  <si>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</si>
  <si>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</si>
  <si>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</si>
  <si>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</si>
  <si>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</si>
  <si>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</si>
  <si>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</si>
  <si>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</si>
  <si>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</si>
  <si>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</si>
  <si>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</si>
  <si>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</si>
  <si>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</si>
  <si>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</si>
  <si>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</si>
  <si>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</si>
  <si>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</si>
  <si>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</si>
  <si>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</si>
  <si>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</si>
  <si>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</si>
  <si>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</si>
  <si>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</si>
  <si>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</si>
  <si>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</si>
  <si>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</si>
  <si>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</si>
  <si>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</si>
  <si>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</si>
  <si>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</si>
  <si>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</si>
  <si>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</si>
  <si>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</si>
  <si>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</si>
  <si>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</si>
  <si>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</si>
  <si>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</si>
  <si>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</si>
  <si>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</si>
  <si>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</si>
  <si>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</si>
  <si>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</si>
  <si>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</si>
  <si>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</si>
  <si>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</si>
  <si>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</si>
  <si>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</si>
  <si>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</si>
  <si>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</si>
  <si>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</si>
  <si>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</si>
  <si>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</si>
  <si>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</si>
  <si>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</si>
  <si>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</si>
  <si>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</si>
  <si>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</si>
  <si>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</si>
  <si>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</si>
  <si>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</si>
  <si>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</si>
  <si>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</si>
  <si>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</si>
  <si>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</si>
  <si>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</si>
  <si>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</si>
  <si>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</si>
  <si>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</si>
  <si>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</si>
  <si>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</si>
  <si>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</si>
  <si>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</si>
  <si>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</si>
  <si>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</si>
  <si>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</si>
  <si>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</si>
  <si>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</si>
  <si>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</si>
  <si>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</si>
  <si>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</si>
  <si>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</si>
  <si>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</si>
  <si>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</si>
  <si>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</si>
  <si>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</si>
  <si>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</si>
  <si>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</si>
  <si>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</si>
  <si>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</si>
  <si>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</si>
  <si>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</si>
  <si>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</si>
  <si>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</si>
  <si>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</si>
  <si>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</si>
  <si>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</si>
  <si>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</si>
  <si>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</si>
  <si>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</si>
  <si>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</si>
  <si>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</si>
  <si>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</si>
  <si>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</si>
  <si>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</si>
  <si>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</si>
  <si>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</si>
  <si>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</si>
  <si>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</si>
  <si>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</si>
  <si>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</si>
  <si>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</si>
  <si>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</si>
  <si>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</si>
  <si>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</si>
  <si>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</si>
  <si>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</si>
  <si>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</si>
  <si>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</si>
  <si>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</si>
  <si>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</si>
  <si>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</si>
  <si>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</si>
  <si>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</si>
  <si>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</si>
  <si>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</si>
  <si>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</si>
  <si>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</si>
  <si>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</si>
  <si>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</si>
  <si>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</si>
  <si>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</si>
  <si>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</si>
  <si>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</si>
  <si>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</si>
  <si>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</si>
  <si>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</si>
  <si>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</si>
  <si>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</si>
  <si>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</si>
  <si>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</si>
  <si>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</si>
  <si>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</si>
  <si>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</si>
  <si>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</si>
  <si>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</si>
  <si>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</si>
  <si>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</si>
  <si>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</si>
  <si>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</si>
  <si>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</si>
  <si>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</si>
  <si>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</si>
  <si>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</si>
  <si>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</si>
  <si>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</si>
  <si>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</si>
  <si>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</si>
  <si>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</si>
  <si>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</si>
  <si>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</si>
  <si>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</si>
  <si>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</si>
  <si>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</si>
  <si>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</si>
  <si>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</si>
  <si>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</si>
  <si>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</si>
  <si>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</si>
  <si>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</si>
  <si>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</si>
  <si>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</si>
  <si>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</si>
  <si>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</si>
  <si>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</si>
  <si>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</si>
  <si>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</si>
  <si>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</si>
  <si>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</si>
  <si>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</si>
  <si>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</si>
  <si>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</si>
  <si>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</si>
  <si>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</si>
  <si>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</si>
  <si>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</si>
  <si>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</si>
  <si>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</si>
  <si>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</si>
  <si>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</si>
  <si>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</si>
  <si>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</si>
  <si>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</si>
  <si>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</si>
  <si>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</si>
  <si>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</si>
  <si>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</si>
  <si>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</si>
  <si>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</si>
  <si>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</si>
  <si>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</si>
  <si>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</si>
  <si>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</si>
  <si>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</si>
  <si>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</si>
  <si>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</si>
  <si>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</si>
  <si>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</si>
  <si>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</si>
  <si>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</si>
  <si>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</si>
  <si>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</si>
  <si>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</si>
  <si>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</si>
  <si>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</si>
  <si>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</si>
  <si>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</si>
  <si>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</si>
  <si>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</si>
  <si>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</si>
  <si>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</si>
  <si>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</si>
  <si>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</si>
  <si>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</si>
  <si>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</si>
  <si>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</si>
  <si>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</si>
  <si>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</si>
  <si>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</si>
  <si>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</si>
  <si>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</si>
  <si>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</si>
  <si>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</si>
  <si>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</si>
  <si>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</si>
  <si>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</si>
  <si>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</si>
  <si>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</si>
  <si>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</si>
  <si>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</si>
  <si>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</si>
  <si>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</si>
  <si>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</si>
  <si>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</si>
  <si>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</si>
  <si>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</si>
  <si>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</si>
  <si>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</si>
  <si>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</si>
  <si>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</si>
  <si>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</si>
  <si>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</si>
  <si>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</si>
  <si>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</si>
  <si>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</si>
  <si>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</si>
  <si>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</si>
  <si>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</si>
  <si>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</si>
  <si>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</si>
  <si>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</si>
  <si>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</si>
  <si>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</si>
  <si>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</si>
  <si>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</si>
  <si>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</si>
  <si>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</si>
  <si>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</si>
  <si>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</si>
  <si>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</si>
  <si>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</si>
  <si>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</si>
  <si>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</si>
  <si>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</si>
  <si>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</si>
  <si>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</si>
  <si>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</si>
  <si>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</si>
  <si>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</si>
  <si>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</si>
  <si>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</si>
  <si>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</si>
  <si>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</si>
  <si>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</si>
  <si>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</si>
  <si>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</si>
  <si>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</si>
  <si>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</si>
  <si>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</si>
  <si>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</si>
  <si>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</si>
  <si>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</si>
  <si>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</si>
  <si>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</si>
  <si>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</si>
  <si>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</si>
  <si>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</si>
  <si>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</si>
  <si>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</si>
  <si>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</si>
  <si>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</si>
  <si>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</si>
  <si>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</si>
  <si>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</si>
  <si>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</si>
  <si>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</si>
  <si>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</si>
  <si>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</si>
  <si>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</si>
  <si>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</si>
  <si>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</si>
  <si>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</si>
  <si>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</si>
  <si>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</si>
  <si>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</si>
  <si>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</si>
  <si>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</si>
  <si>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</si>
  <si>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</si>
  <si>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</si>
  <si>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</si>
  <si>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</si>
  <si>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</si>
  <si>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</si>
  <si>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</si>
  <si>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</si>
  <si>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</si>
  <si>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</si>
  <si>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</si>
  <si>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</si>
  <si>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</si>
  <si>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</si>
  <si>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</si>
  <si>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</si>
  <si>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</si>
  <si>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</si>
  <si>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</si>
  <si>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</si>
  <si>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</si>
  <si>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</si>
  <si>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</si>
  <si>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</si>
  <si>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</si>
  <si>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</si>
  <si>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</si>
  <si>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</si>
  <si>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</si>
  <si>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</si>
  <si>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</si>
  <si>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</si>
  <si>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</si>
  <si>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</si>
  <si>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</si>
  <si>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</si>
  <si>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</si>
  <si>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</si>
  <si>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</si>
  <si>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</si>
  <si>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</si>
  <si>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</si>
  <si>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</si>
  <si>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</si>
  <si>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</si>
  <si>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</si>
  <si>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</si>
  <si>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</si>
  <si>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</si>
  <si>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</si>
  <si>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</si>
  <si>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</si>
  <si>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</si>
  <si>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</si>
  <si>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</si>
  <si>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</si>
  <si>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</si>
  <si>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</si>
  <si>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</si>
  <si>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</si>
  <si>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</si>
  <si>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</si>
  <si>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</si>
  <si>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</si>
  <si>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</si>
  <si>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</si>
  <si>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</si>
  <si>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</si>
  <si>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</si>
  <si>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</si>
  <si>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</si>
  <si>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</si>
  <si>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</si>
  <si>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</si>
  <si>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</si>
  <si>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</si>
  <si>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</si>
  <si>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</si>
  <si>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</si>
  <si>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</si>
  <si>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</si>
  <si>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</si>
  <si>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</si>
  <si>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</si>
  <si>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</si>
  <si>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</si>
  <si>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</si>
  <si>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</si>
  <si>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</si>
  <si>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</si>
  <si>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</si>
  <si>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</si>
  <si>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</si>
  <si>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</si>
  <si>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</si>
  <si>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</si>
  <si>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</si>
  <si>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</si>
  <si>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</si>
  <si>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</si>
  <si>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</si>
  <si>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</si>
  <si>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</si>
  <si>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</si>
  <si>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</si>
  <si>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</si>
  <si>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</si>
  <si>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</si>
  <si>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</si>
  <si>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</si>
  <si>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</si>
  <si>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</si>
  <si>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</si>
  <si>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</si>
  <si>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</si>
  <si>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</si>
  <si>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</si>
  <si>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</si>
  <si>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</si>
  <si>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</si>
  <si>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</si>
  <si>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</si>
  <si>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</si>
  <si>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</si>
  <si>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</si>
  <si>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</si>
  <si>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</si>
  <si>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</si>
  <si>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</si>
  <si>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</si>
  <si>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</si>
  <si>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</si>
  <si>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</si>
  <si>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</si>
  <si>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</si>
  <si>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</si>
  <si>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</si>
  <si>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</si>
  <si>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</si>
  <si>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</si>
  <si>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</si>
  <si>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</si>
  <si>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</si>
  <si>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</si>
  <si>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</si>
  <si>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</si>
  <si>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</si>
  <si>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</si>
  <si>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</si>
  <si>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</si>
  <si>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</si>
  <si>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</si>
  <si>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</si>
  <si>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</si>
  <si>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</si>
  <si>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</si>
  <si>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</si>
  <si>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</si>
  <si>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</si>
  <si>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</si>
  <si>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</si>
  <si>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</si>
  <si>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</si>
  <si>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</si>
  <si>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</si>
  <si>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</si>
  <si>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</si>
  <si>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</si>
  <si>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</si>
  <si>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</si>
  <si>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</si>
  <si>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</si>
  <si>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</si>
  <si>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</si>
  <si>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</si>
  <si>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</si>
  <si>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</si>
  <si>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</si>
  <si>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</si>
  <si>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</si>
  <si>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</si>
  <si>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</si>
  <si>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</si>
  <si>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</si>
  <si>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</si>
  <si>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</si>
  <si>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</si>
  <si>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</si>
  <si>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</si>
  <si>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</si>
  <si>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</si>
  <si>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</si>
  <si>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</si>
  <si>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</si>
  <si>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</si>
  <si>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</si>
  <si>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</si>
  <si>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</si>
  <si>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</si>
  <si>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</si>
  <si>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</si>
  <si>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</si>
  <si>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</si>
  <si>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</si>
  <si>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</si>
  <si>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</si>
  <si>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</si>
  <si>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</si>
  <si>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</si>
  <si>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</si>
  <si>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</si>
  <si>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</si>
  <si>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</si>
  <si>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</si>
  <si>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</si>
  <si>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</si>
  <si>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</si>
  <si>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</si>
  <si>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</si>
  <si>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</si>
  <si>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</si>
  <si>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</si>
  <si>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</si>
  <si>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</si>
  <si>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</si>
  <si>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</si>
  <si>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</si>
  <si>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</si>
  <si>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</si>
  <si>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</si>
  <si>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</si>
  <si>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</si>
  <si>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</si>
  <si>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</si>
  <si>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</si>
  <si>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</si>
  <si>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</si>
  <si>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</si>
  <si>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</si>
  <si>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</si>
  <si>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</si>
  <si>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</si>
  <si>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</si>
  <si>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</si>
  <si>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</si>
  <si>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</si>
  <si>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</si>
  <si>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</si>
  <si>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</si>
  <si>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</si>
  <si>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</si>
  <si>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</si>
  <si>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</si>
  <si>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</si>
  <si>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</si>
  <si>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</si>
  <si>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</si>
  <si>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</si>
  <si>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</si>
  <si>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</si>
  <si>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</si>
  <si>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</si>
  <si>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</si>
  <si>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</si>
  <si>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</si>
  <si>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</si>
  <si>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</si>
  <si>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</si>
  <si>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</si>
  <si>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</si>
  <si>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</si>
  <si>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</si>
  <si>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</si>
  <si>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</si>
  <si>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</si>
  <si>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</si>
  <si>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</si>
  <si>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</si>
  <si>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</si>
  <si>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</si>
  <si>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</si>
  <si>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</si>
  <si>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</si>
  <si>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</si>
  <si>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</si>
  <si>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</si>
  <si>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</si>
  <si>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</si>
  <si>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</si>
  <si>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</si>
  <si>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</si>
  <si>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</si>
  <si>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</si>
  <si>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</si>
  <si>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</si>
  <si>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</si>
  <si>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</si>
  <si>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</si>
  <si>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</si>
  <si>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</si>
  <si>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</si>
  <si>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</si>
  <si>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</si>
  <si>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</si>
  <si>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</si>
  <si>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</si>
  <si>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</si>
  <si>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</si>
  <si>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</si>
  <si>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</si>
  <si>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</si>
  <si>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</si>
  <si>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</si>
  <si>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</si>
  <si>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</si>
  <si>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</si>
  <si>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</si>
  <si>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</si>
  <si>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</si>
  <si>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</si>
  <si>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</si>
  <si>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</si>
  <si>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</si>
  <si>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</si>
  <si>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</si>
  <si>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</si>
  <si>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</si>
  <si>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</si>
  <si>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</si>
  <si>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</si>
  <si>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</si>
  <si>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</si>
  <si>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</si>
  <si>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</si>
  <si>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</si>
  <si>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</si>
  <si>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</si>
  <si>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</si>
  <si>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</si>
  <si>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</si>
  <si>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</si>
  <si>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</si>
  <si>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</si>
  <si>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</si>
  <si>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</si>
  <si>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</si>
  <si>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</si>
  <si>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</si>
  <si>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</si>
  <si>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</si>
  <si>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</si>
  <si>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</si>
  <si>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</si>
  <si>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</si>
  <si>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</si>
  <si>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</si>
  <si>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</si>
  <si>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</si>
  <si>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</si>
  <si>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</si>
  <si>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</si>
  <si>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</si>
  <si>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</si>
  <si>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</si>
  <si>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</si>
  <si>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</si>
  <si>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</si>
  <si>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</si>
  <si>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</si>
  <si>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</si>
  <si>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</si>
  <si>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</si>
  <si>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</si>
  <si>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</si>
  <si>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</si>
  <si>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</si>
  <si>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</si>
  <si>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</si>
  <si>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</si>
  <si>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</si>
  <si>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</si>
  <si>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</si>
  <si>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</si>
  <si>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</si>
  <si>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</si>
  <si>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</si>
  <si>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</si>
  <si>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</si>
  <si>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</si>
  <si>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</si>
  <si>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</si>
  <si>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</si>
  <si>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</si>
  <si>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</si>
  <si>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</si>
  <si>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</si>
  <si>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</si>
  <si>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</si>
  <si>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</si>
  <si>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</si>
  <si>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</si>
  <si>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</si>
  <si>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</si>
  <si>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</si>
  <si>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</si>
  <si>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</si>
  <si>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</si>
  <si>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</si>
  <si>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</si>
  <si>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</si>
  <si>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</si>
  <si>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</si>
  <si>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</si>
  <si>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</si>
  <si>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</si>
  <si>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</si>
  <si>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</si>
  <si>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</si>
  <si>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</si>
  <si>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</si>
  <si>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</si>
  <si>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</si>
  <si>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</si>
  <si>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</si>
  <si>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</si>
  <si>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</si>
  <si>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</si>
  <si>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</si>
  <si>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</si>
  <si>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</si>
  <si>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</si>
  <si>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</si>
  <si>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</si>
  <si>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</si>
  <si>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</si>
  <si>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</si>
  <si>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</si>
  <si>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</si>
  <si>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</si>
  <si>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</si>
  <si>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</si>
  <si>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</si>
  <si>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</si>
  <si>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</si>
  <si>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</si>
  <si>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</si>
  <si>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</si>
  <si>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</si>
  <si>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</si>
  <si>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</si>
  <si>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</si>
  <si>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</si>
  <si>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</si>
  <si>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</si>
  <si>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</si>
  <si>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</si>
  <si>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</si>
  <si>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</si>
  <si>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</si>
  <si>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</si>
  <si>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</si>
  <si>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</si>
  <si>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</si>
  <si>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</si>
  <si>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</si>
  <si>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</si>
  <si>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</si>
  <si>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</si>
  <si>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</si>
  <si>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</si>
  <si>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</si>
  <si>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</si>
  <si>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</si>
  <si>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</si>
  <si>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</si>
  <si>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</si>
  <si>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</si>
  <si>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</si>
  <si>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</si>
  <si>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</si>
  <si>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</si>
  <si>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</si>
  <si>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</si>
  <si>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</si>
  <si>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</si>
  <si>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</si>
  <si>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</si>
  <si>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</si>
  <si>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</si>
  <si>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</si>
  <si>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</si>
  <si>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</si>
  <si>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</si>
  <si>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</si>
  <si>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</si>
  <si>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</si>
  <si>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</si>
  <si>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</si>
  <si>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</si>
  <si>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</si>
  <si>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</si>
  <si>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</si>
  <si>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</si>
  <si>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</si>
  <si>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</si>
  <si>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</si>
  <si>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</si>
  <si>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</si>
  <si>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</si>
  <si>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</si>
  <si>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</si>
  <si>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</si>
  <si>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</si>
  <si>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</si>
  <si>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</si>
  <si>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</si>
  <si>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</si>
  <si>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</si>
  <si>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</si>
  <si>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</si>
  <si>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</si>
  <si>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</si>
  <si>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</si>
  <si>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</si>
  <si>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</si>
  <si>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</si>
  <si>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</si>
  <si>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</si>
  <si>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</si>
  <si>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</si>
  <si>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</si>
  <si>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</si>
  <si>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</si>
  <si>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</si>
  <si>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</si>
  <si>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</si>
  <si>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</si>
  <si>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</si>
  <si>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</si>
  <si>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</si>
  <si>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</si>
  <si>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</si>
  <si>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</si>
  <si>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</si>
  <si>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</si>
  <si>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</si>
  <si>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</si>
  <si>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</si>
  <si>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</si>
  <si>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</si>
  <si>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</si>
  <si>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</si>
  <si>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</si>
  <si>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</si>
  <si>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</si>
  <si>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</si>
  <si>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</si>
  <si>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</si>
  <si>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</si>
  <si>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</si>
  <si>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</si>
  <si>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</si>
  <si>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</si>
  <si>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</si>
  <si>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</si>
  <si>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</si>
  <si>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</si>
  <si>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</si>
  <si>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</si>
  <si>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</si>
  <si>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</si>
  <si>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</si>
  <si>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</si>
  <si>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</si>
  <si>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</si>
  <si>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</si>
  <si>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</si>
  <si>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</si>
  <si>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</si>
  <si>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</si>
  <si>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</si>
  <si>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</si>
  <si>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</si>
  <si>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</si>
  <si>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</si>
  <si>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</si>
  <si>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</si>
  <si>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</si>
  <si>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</si>
  <si>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</si>
  <si>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</si>
  <si>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</si>
  <si>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</si>
  <si>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</si>
  <si>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</si>
  <si>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</si>
  <si>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</si>
  <si>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</si>
  <si>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</si>
  <si>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</si>
  <si>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</si>
  <si>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</si>
  <si>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</si>
  <si>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</si>
  <si>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</si>
  <si>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</si>
  <si>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</si>
  <si>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</si>
  <si>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</si>
  <si>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</si>
  <si>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</si>
  <si>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</si>
  <si>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</si>
  <si>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</si>
  <si>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</si>
  <si>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</si>
  <si>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</si>
  <si>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</si>
  <si>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</si>
  <si>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</si>
  <si>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</si>
  <si>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</si>
  <si>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</si>
  <si>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</si>
  <si>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</si>
  <si>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</si>
  <si>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</si>
  <si>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</si>
  <si>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</si>
  <si>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</si>
  <si>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</si>
  <si>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</si>
  <si>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</si>
  <si>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</si>
  <si>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</si>
  <si>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</si>
  <si>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</si>
  <si>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</si>
  <si>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</si>
  <si>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</si>
  <si>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</si>
  <si>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</si>
  <si>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</si>
  <si>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</si>
  <si>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</si>
  <si>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</si>
  <si>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</si>
  <si>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</si>
  <si>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</si>
  <si>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</si>
  <si>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</si>
  <si>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</si>
  <si>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</si>
  <si>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</si>
  <si>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</si>
  <si>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</si>
  <si>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</si>
  <si>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</si>
  <si>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</si>
  <si>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</si>
  <si>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</si>
  <si>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</si>
  <si>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</si>
  <si>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</si>
  <si>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</si>
  <si>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</si>
  <si>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</si>
  <si>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</si>
  <si>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</si>
  <si>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</si>
  <si>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</si>
  <si>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</si>
  <si>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</si>
  <si>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</si>
  <si>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</si>
  <si>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</si>
  <si>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</si>
  <si>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</si>
  <si>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</si>
  <si>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</si>
  <si>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</si>
  <si>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</si>
  <si>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</si>
  <si>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</si>
  <si>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</si>
  <si>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</si>
  <si>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</si>
  <si>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</si>
  <si>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</si>
  <si>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</si>
  <si>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</si>
  <si>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</si>
  <si>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</si>
  <si>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</si>
  <si>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</si>
  <si>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</si>
  <si>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</si>
  <si>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</si>
  <si>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</si>
  <si>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</si>
  <si>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</si>
  <si>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</si>
  <si>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</si>
  <si>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</si>
  <si>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</si>
  <si>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</si>
  <si>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</si>
  <si>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</si>
  <si>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</si>
  <si>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</si>
  <si>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</si>
  <si>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</si>
  <si>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</si>
  <si>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</si>
  <si>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</si>
  <si>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</si>
  <si>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</si>
  <si>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</si>
  <si>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</si>
  <si>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</si>
  <si>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</si>
  <si>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</si>
  <si>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</si>
  <si>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</si>
  <si>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</si>
  <si>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</si>
  <si>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</si>
  <si>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</si>
  <si>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</si>
  <si>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</si>
  <si>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</si>
  <si>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</si>
  <si>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</si>
  <si>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</si>
  <si>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</si>
  <si>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</si>
  <si>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</si>
  <si>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</si>
  <si>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</si>
  <si>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</si>
  <si>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</si>
  <si>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</si>
  <si>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</si>
  <si>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</si>
  <si>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</si>
  <si>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</si>
  <si>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</si>
  <si>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</si>
  <si>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</si>
  <si>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</si>
  <si>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</si>
  <si>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</si>
  <si>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</si>
  <si>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</si>
  <si>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</si>
  <si>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</si>
  <si>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</si>
  <si>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</si>
  <si>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</si>
  <si>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</si>
  <si>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</si>
  <si>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</si>
  <si>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</si>
  <si>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</si>
  <si>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</si>
  <si>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</si>
  <si>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</si>
  <si>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</si>
  <si>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</si>
  <si>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</si>
  <si>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</si>
  <si>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</si>
  <si>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</si>
  <si>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</si>
  <si>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</si>
  <si>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</si>
  <si>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</si>
  <si>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</si>
  <si>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</si>
  <si>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</si>
  <si>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</si>
  <si>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</si>
  <si>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</si>
  <si>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</si>
  <si>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</si>
  <si>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</si>
  <si>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</si>
  <si>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</si>
  <si>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</si>
  <si>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</si>
  <si>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</si>
  <si>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</si>
  <si>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</si>
  <si>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</si>
  <si>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</si>
  <si>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</si>
  <si>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</si>
  <si>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</si>
  <si>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</si>
  <si>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</si>
  <si>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</si>
  <si>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</si>
  <si>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</si>
  <si>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</si>
  <si>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</si>
  <si>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</si>
  <si>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</si>
  <si>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</si>
  <si>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</si>
  <si>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</si>
  <si>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</si>
  <si>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</si>
  <si>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</si>
  <si>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</si>
  <si>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</si>
  <si>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</si>
  <si>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</si>
  <si>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</si>
  <si>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</si>
  <si>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</si>
  <si>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</si>
  <si>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</si>
  <si>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</si>
  <si>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</si>
  <si>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</si>
  <si>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</si>
  <si>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</si>
  <si>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</si>
  <si>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</si>
  <si>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</si>
  <si>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</si>
  <si>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</si>
  <si>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</si>
  <si>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</si>
  <si>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</si>
  <si>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</si>
  <si>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</si>
  <si>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</si>
  <si>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</si>
  <si>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</si>
  <si>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</si>
  <si>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</si>
  <si>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</si>
  <si>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</si>
  <si>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</si>
  <si>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</si>
  <si>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</si>
  <si>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</si>
  <si>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</si>
  <si>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</si>
  <si>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</si>
  <si>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</si>
  <si>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</si>
  <si>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</si>
  <si>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</si>
  <si>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</si>
  <si>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</si>
  <si>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</si>
  <si>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</si>
  <si>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</si>
  <si>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</si>
  <si>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</si>
  <si>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</si>
  <si>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</si>
  <si>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</si>
  <si>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</si>
  <si>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</si>
  <si>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</si>
  <si>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</si>
  <si>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</si>
  <si>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</si>
  <si>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</si>
  <si>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</si>
  <si>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</si>
  <si>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</si>
  <si>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</si>
  <si>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</si>
  <si>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</si>
  <si>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</si>
  <si>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</si>
  <si>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</si>
  <si>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</si>
  <si>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</si>
  <si>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</si>
  <si>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</si>
  <si>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</si>
  <si>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</si>
  <si>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</si>
  <si>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</si>
  <si>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</si>
  <si>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</si>
  <si>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</si>
  <si>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</si>
  <si>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</si>
  <si>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</si>
  <si>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</si>
  <si>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</si>
  <si>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</si>
  <si>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</si>
  <si>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</si>
  <si>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</si>
  <si>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</si>
  <si>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</si>
  <si>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</si>
  <si>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</si>
  <si>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</si>
  <si>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</si>
  <si>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</si>
  <si>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</si>
  <si>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</si>
  <si>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</si>
  <si>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</si>
  <si>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</si>
  <si>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</si>
  <si>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</si>
  <si>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</si>
  <si>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</si>
  <si>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</si>
  <si>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</si>
  <si>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</si>
  <si>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</si>
  <si>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</si>
  <si>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</si>
  <si>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</si>
  <si>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</si>
  <si>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</si>
  <si>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</si>
  <si>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</si>
  <si>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</si>
  <si>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</si>
  <si>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</si>
  <si>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</si>
  <si>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</si>
  <si>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</si>
  <si>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</si>
  <si>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</si>
  <si>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</si>
  <si>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</si>
  <si>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</si>
  <si>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</si>
  <si>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</si>
  <si>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</si>
  <si>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</si>
  <si>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</si>
  <si>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</si>
  <si>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</si>
  <si>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</si>
  <si>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</si>
  <si>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</si>
  <si>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</si>
  <si>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</si>
  <si>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</si>
  <si>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</si>
  <si>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</si>
  <si>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</si>
  <si>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</si>
  <si>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</si>
  <si>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</si>
  <si>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</si>
  <si>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</si>
  <si>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</si>
  <si>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</si>
  <si>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</si>
  <si>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</si>
  <si>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</si>
  <si>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</si>
  <si>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</si>
  <si>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</si>
  <si>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</si>
  <si>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</si>
  <si>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</si>
  <si>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</si>
  <si>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</si>
  <si>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</si>
  <si>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</si>
  <si>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</si>
  <si>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</si>
  <si>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</si>
  <si>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</si>
  <si>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</si>
  <si>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</si>
  <si>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</si>
  <si>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</si>
  <si>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</si>
  <si>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</si>
  <si>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</si>
  <si>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</si>
  <si>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</si>
  <si>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</si>
  <si>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</si>
  <si>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</si>
  <si>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</si>
  <si>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</si>
  <si>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</si>
  <si>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</si>
  <si>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</si>
  <si>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</si>
  <si>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</si>
  <si>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</si>
  <si>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</si>
  <si>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</si>
  <si>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</si>
  <si>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</si>
  <si>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</si>
  <si>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</si>
  <si>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</si>
  <si>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</si>
  <si>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</si>
  <si>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</si>
  <si>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</si>
  <si>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</si>
  <si>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</si>
  <si>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</si>
  <si>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</si>
  <si>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</si>
  <si>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</si>
  <si>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</si>
  <si>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</si>
  <si>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</si>
  <si>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</si>
  <si>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</si>
  <si>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</si>
  <si>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</si>
  <si>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</si>
  <si>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</si>
  <si>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</si>
  <si>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</si>
  <si>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</si>
  <si>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</si>
  <si>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</si>
  <si>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</si>
  <si>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</si>
  <si>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</si>
  <si>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</si>
  <si>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</si>
  <si>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</si>
  <si>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</si>
  <si>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</si>
  <si>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</si>
  <si>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</si>
  <si>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</si>
  <si>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</si>
  <si>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</si>
  <si>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</si>
  <si>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</si>
  <si>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</si>
  <si>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</si>
  <si>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</si>
  <si>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</si>
  <si>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</si>
  <si>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</si>
  <si>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</si>
  <si>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</si>
  <si>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</si>
  <si>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</si>
  <si>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</si>
  <si>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</si>
  <si>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</si>
  <si>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</si>
  <si>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</si>
  <si>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</si>
  <si>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</si>
  <si>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</si>
  <si>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</si>
  <si>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</si>
  <si>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</si>
  <si>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</si>
  <si>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</si>
  <si>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</si>
  <si>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</si>
  <si>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</si>
  <si>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</si>
  <si>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</si>
  <si>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</si>
  <si>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</si>
  <si>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</si>
  <si>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</si>
  <si>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</si>
  <si>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</si>
  <si>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</si>
  <si>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</si>
  <si>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</si>
  <si>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</si>
  <si>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</si>
  <si>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</si>
  <si>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</si>
  <si>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</si>
  <si>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</si>
  <si>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</si>
  <si>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</si>
  <si>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</si>
  <si>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</si>
  <si>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</si>
  <si>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</si>
  <si>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</si>
  <si>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</si>
  <si>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</si>
  <si>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</si>
  <si>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</si>
  <si>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</si>
  <si>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</si>
  <si>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</si>
  <si>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</si>
  <si>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</si>
  <si>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</si>
  <si>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</si>
  <si>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</si>
  <si>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</si>
  <si>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</si>
  <si>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</si>
  <si>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</si>
  <si>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</si>
  <si>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</si>
  <si>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</si>
  <si>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</si>
  <si>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</si>
  <si>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</si>
  <si>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</si>
  <si>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</si>
  <si>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</si>
  <si>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</si>
  <si>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</si>
  <si>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</si>
  <si>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</si>
  <si>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</si>
  <si>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</si>
  <si>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</si>
  <si>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</si>
  <si>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</si>
  <si>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</si>
  <si>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</si>
  <si>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</si>
  <si>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</si>
  <si>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</si>
  <si>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</si>
  <si>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</si>
  <si>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</si>
  <si>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</si>
  <si>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</si>
  <si>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</si>
  <si>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</si>
  <si>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</si>
  <si>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</si>
  <si>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</si>
  <si>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</si>
  <si>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</si>
  <si>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</si>
  <si>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</si>
  <si>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</si>
  <si>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</si>
  <si>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</si>
  <si>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</si>
  <si>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</si>
  <si>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</si>
  <si>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</si>
  <si>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</si>
  <si>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</si>
  <si>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</si>
  <si>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</si>
  <si>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</si>
  <si>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</si>
  <si>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</si>
  <si>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</si>
  <si>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</si>
  <si>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</si>
  <si>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</si>
  <si>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</si>
  <si>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</si>
  <si>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</si>
  <si>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</si>
  <si>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</si>
  <si>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</si>
  <si>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</si>
  <si>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</si>
  <si>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</si>
  <si>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</si>
  <si>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</si>
  <si>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</si>
  <si>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</si>
  <si>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</si>
  <si>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</si>
  <si>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</si>
  <si>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</si>
  <si>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</si>
  <si>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</si>
  <si>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</si>
  <si>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</si>
  <si>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</si>
  <si>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</si>
  <si>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</si>
  <si>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</si>
  <si>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</si>
  <si>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</si>
  <si>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</si>
  <si>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</si>
  <si>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</si>
  <si>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</si>
  <si>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</si>
  <si>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</si>
  <si>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</si>
  <si>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</si>
  <si>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</si>
  <si>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</si>
  <si>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</si>
  <si>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</si>
  <si>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</si>
  <si>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</si>
  <si>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</si>
  <si>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</si>
  <si>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</si>
  <si>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</si>
  <si>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</si>
  <si>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</si>
  <si>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</si>
  <si>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</si>
  <si>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</si>
  <si>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</si>
  <si>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</si>
  <si>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</si>
  <si>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</si>
  <si>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</si>
  <si>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</si>
  <si>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</si>
  <si>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</si>
  <si>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</si>
  <si>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</si>
  <si>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</si>
  <si>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</si>
  <si>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</si>
  <si>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</si>
  <si>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</si>
  <si>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</si>
  <si>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</si>
  <si>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</si>
  <si>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</si>
  <si>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</si>
  <si>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</si>
  <si>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</si>
  <si>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</si>
  <si>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</si>
  <si>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</si>
  <si>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</si>
  <si>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</si>
  <si>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</si>
  <si>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</si>
  <si>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</si>
  <si>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</si>
  <si>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</si>
  <si>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</si>
  <si>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</si>
  <si>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</si>
  <si>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</si>
  <si>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</si>
  <si>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</si>
  <si>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</si>
  <si>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</si>
  <si>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</si>
  <si>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</si>
  <si>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</si>
  <si>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</si>
  <si>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</si>
  <si>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</si>
  <si>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</si>
  <si>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</si>
  <si>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</si>
  <si>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</si>
  <si>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</si>
  <si>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</si>
  <si>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</si>
  <si>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</si>
  <si>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</si>
  <si>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</si>
  <si>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</si>
  <si>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</si>
  <si>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</si>
  <si>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</si>
  <si>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</si>
  <si>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</si>
  <si>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</si>
  <si>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</si>
  <si>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</si>
  <si>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</si>
  <si>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</si>
  <si>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</si>
  <si>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</si>
  <si>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</si>
  <si>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</si>
  <si>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</si>
  <si>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</si>
  <si>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</si>
  <si>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</si>
  <si>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</si>
  <si>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</si>
  <si>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</si>
  <si>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</si>
  <si>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</si>
  <si>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</si>
  <si>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</si>
  <si>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</si>
  <si>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</si>
  <si>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</si>
  <si>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</si>
  <si>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</si>
  <si>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</si>
  <si>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</si>
  <si>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</si>
  <si>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</si>
  <si>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</si>
  <si>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</si>
  <si>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</si>
  <si>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</si>
  <si>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</si>
  <si>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</si>
  <si>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</si>
  <si>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</si>
  <si>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</si>
  <si>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</si>
  <si>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</si>
  <si>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</si>
  <si>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</si>
  <si>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</si>
  <si>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</si>
  <si>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</si>
  <si>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</si>
  <si>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</si>
  <si>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</si>
  <si>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</si>
  <si>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</si>
  <si>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</si>
  <si>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</si>
  <si>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</si>
  <si>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</si>
  <si>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</si>
  <si>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</si>
  <si>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</si>
  <si>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</si>
  <si>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</si>
  <si>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</si>
  <si>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</si>
  <si>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</si>
  <si>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</si>
  <si>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</si>
  <si>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</si>
  <si>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</si>
  <si>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</si>
  <si>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</si>
  <si>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</si>
  <si>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</si>
  <si>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</si>
  <si>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</si>
  <si>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</si>
  <si>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</si>
  <si>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</si>
  <si>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</si>
  <si>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</si>
  <si>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</si>
  <si>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</si>
  <si>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</si>
  <si>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</si>
  <si>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</si>
  <si>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</si>
  <si>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</si>
  <si>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</si>
  <si>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</si>
  <si>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</si>
  <si>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</si>
  <si>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</si>
  <si>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</si>
  <si>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</si>
  <si>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</si>
  <si>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</si>
  <si>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</si>
  <si>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</si>
  <si>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</si>
  <si>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</si>
  <si>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</si>
  <si>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</si>
  <si>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</si>
  <si>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</si>
  <si>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</si>
  <si>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</si>
  <si>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</si>
  <si>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</si>
  <si>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</si>
  <si>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</si>
  <si>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</si>
  <si>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</si>
  <si>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</si>
  <si>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</si>
  <si>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</si>
  <si>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</si>
  <si>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</si>
  <si>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</si>
  <si>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</si>
  <si>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</si>
  <si>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</si>
  <si>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</si>
  <si>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</si>
  <si>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</si>
  <si>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</si>
  <si>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</si>
  <si>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</si>
  <si>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</si>
  <si>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</si>
  <si>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</si>
  <si>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</si>
  <si>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</si>
  <si>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</si>
  <si>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</si>
  <si>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</si>
  <si>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</si>
  <si>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</si>
  <si>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</si>
  <si>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</si>
  <si>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</si>
  <si>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</si>
  <si>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</si>
  <si>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</si>
  <si>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</si>
  <si>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</si>
  <si>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</si>
  <si>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</si>
  <si>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</si>
  <si>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</si>
  <si>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</si>
  <si>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</si>
  <si>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</si>
  <si>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</si>
  <si>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</si>
  <si>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</si>
  <si>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</si>
  <si>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</si>
  <si>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</si>
  <si>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</si>
  <si>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</si>
  <si>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</si>
  <si>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</si>
  <si>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</si>
  <si>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</si>
  <si>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</si>
  <si>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</si>
  <si>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</si>
  <si>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</si>
  <si>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</si>
  <si>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</si>
  <si>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</si>
  <si>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</si>
  <si>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</si>
  <si>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</si>
  <si>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</si>
  <si>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</si>
  <si>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</si>
  <si>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</si>
  <si>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</si>
  <si>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</si>
  <si>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</si>
  <si>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</si>
  <si>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</si>
  <si>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</si>
  <si>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</si>
  <si>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</si>
  <si>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</si>
  <si>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</si>
  <si>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</si>
  <si>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</si>
  <si>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</si>
  <si>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</si>
  <si>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</si>
  <si>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</si>
  <si>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</si>
  <si>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</si>
  <si>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</si>
  <si>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</si>
  <si>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</si>
  <si>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</si>
  <si>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</si>
  <si>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</si>
  <si>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</si>
  <si>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</si>
  <si>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</si>
  <si>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</si>
  <si>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</si>
  <si>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</si>
  <si>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</si>
  <si>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</si>
  <si>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</si>
  <si>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</si>
  <si>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</si>
  <si>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</si>
  <si>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</si>
  <si>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</si>
  <si>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</si>
  <si>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</si>
  <si>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</si>
  <si>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</si>
  <si>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</si>
  <si>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</si>
  <si>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</si>
  <si>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</si>
  <si>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</si>
  <si>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</si>
  <si>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</si>
  <si>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</si>
  <si>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</si>
  <si>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</si>
  <si>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</si>
  <si>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</si>
  <si>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</si>
  <si>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</si>
  <si>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</si>
  <si>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</si>
  <si>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</si>
  <si>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</si>
  <si>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</si>
  <si>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</si>
  <si>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</si>
  <si>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</si>
  <si>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</si>
  <si>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</si>
  <si>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</si>
  <si>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</si>
  <si>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</si>
  <si>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</si>
  <si>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</si>
  <si>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</si>
  <si>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</si>
  <si>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</si>
  <si>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</si>
  <si>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</si>
  <si>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</si>
  <si>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</si>
  <si>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</si>
  <si>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</si>
  <si>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</si>
  <si>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</si>
  <si>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</si>
  <si>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</si>
  <si>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</si>
  <si>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</si>
  <si>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</si>
  <si>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</si>
  <si>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</si>
  <si>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</si>
  <si>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</si>
  <si>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</si>
  <si>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</si>
  <si>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</si>
  <si>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</si>
  <si>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</si>
  <si>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</si>
  <si>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</si>
  <si>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</si>
  <si>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</si>
  <si>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</si>
  <si>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</si>
  <si>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</si>
  <si>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</si>
  <si>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</si>
  <si>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</si>
  <si>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</si>
  <si>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</si>
  <si>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</si>
  <si>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</si>
  <si>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</si>
  <si>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</si>
  <si>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</si>
  <si>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</si>
  <si>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</si>
  <si>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</si>
  <si>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</si>
  <si>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</si>
  <si>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</si>
  <si>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</si>
  <si>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</si>
  <si>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</si>
  <si>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</si>
  <si>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</si>
  <si>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</si>
  <si>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</si>
  <si>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</si>
  <si>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</si>
  <si>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</si>
  <si>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</si>
  <si>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</si>
  <si>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</si>
  <si>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</si>
  <si>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</si>
  <si>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</si>
  <si>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</si>
  <si>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</si>
  <si>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</si>
  <si>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</si>
  <si>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</si>
  <si>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</si>
  <si>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</si>
  <si>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</si>
  <si>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</si>
  <si>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</si>
  <si>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</si>
  <si>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</si>
  <si>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</si>
  <si>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</si>
  <si>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</si>
  <si>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</si>
  <si>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</si>
  <si>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</si>
  <si>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</si>
  <si>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</si>
  <si>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</si>
  <si>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</si>
  <si>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</si>
  <si>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</si>
  <si>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</si>
  <si>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</si>
  <si>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</si>
  <si>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</si>
  <si>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</si>
  <si>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</si>
  <si>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</si>
  <si>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</si>
  <si>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</si>
  <si>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</si>
  <si>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</si>
  <si>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</si>
  <si>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</si>
  <si>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</si>
  <si>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</si>
  <si>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</si>
  <si>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</si>
  <si>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</si>
  <si>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</si>
  <si>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</si>
  <si>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</si>
  <si>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</si>
  <si>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</si>
  <si>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</si>
  <si>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</si>
  <si>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</si>
  <si>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</si>
  <si>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</si>
  <si>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</si>
  <si>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</si>
  <si>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</si>
  <si>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</si>
  <si>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</si>
  <si>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</si>
  <si>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</si>
  <si>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</si>
  <si>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</si>
  <si>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</si>
  <si>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</si>
  <si>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</si>
  <si>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</si>
  <si>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</si>
  <si>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</si>
  <si>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</si>
  <si>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</si>
  <si>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</si>
  <si>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</si>
  <si>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</si>
  <si>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</si>
  <si>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</si>
  <si>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</si>
  <si>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</si>
  <si>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</si>
  <si>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</si>
  <si>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</si>
  <si>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</si>
  <si>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</si>
  <si>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</si>
  <si>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</si>
  <si>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</si>
  <si>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</si>
  <si>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</si>
  <si>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</si>
  <si>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</si>
  <si>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</si>
  <si>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</si>
  <si>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</si>
  <si>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</si>
  <si>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</si>
  <si>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</si>
  <si>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</si>
  <si>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</si>
  <si>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</si>
  <si>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</si>
  <si>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</si>
  <si>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</si>
  <si>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</si>
  <si>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</si>
  <si>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</si>
  <si>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</si>
  <si>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</si>
  <si>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</si>
  <si>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</si>
  <si>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</si>
  <si>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</si>
  <si>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</si>
  <si>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</si>
  <si>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</si>
  <si>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</si>
  <si>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</si>
  <si>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</si>
  <si>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</si>
  <si>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</si>
  <si>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</si>
  <si>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</si>
  <si>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</si>
  <si>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</si>
  <si>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</si>
  <si>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</si>
  <si>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</si>
  <si>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</si>
  <si>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</si>
  <si>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</si>
  <si>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</si>
  <si>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</si>
  <si>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</si>
  <si>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</si>
  <si>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</si>
  <si>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</si>
  <si>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</si>
  <si>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</si>
  <si>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</si>
  <si>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</si>
  <si>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</si>
  <si>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</si>
  <si>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</si>
  <si>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</si>
  <si>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</si>
  <si>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</si>
  <si>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</si>
  <si>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</si>
  <si>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</si>
  <si>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</si>
  <si>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</si>
  <si>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</si>
  <si>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</si>
  <si>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</si>
  <si>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</si>
  <si>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</si>
  <si>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</si>
  <si>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</si>
  <si>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</si>
  <si>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</si>
  <si>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</si>
  <si>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</si>
  <si>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</si>
  <si>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</si>
  <si>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</si>
  <si>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</si>
  <si>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</si>
  <si>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</si>
  <si>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</si>
  <si>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</si>
  <si>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</si>
  <si>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</si>
  <si>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</si>
  <si>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</si>
  <si>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</si>
  <si>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</si>
  <si>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</si>
  <si>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</si>
  <si>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</si>
  <si>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</si>
  <si>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</si>
  <si>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</si>
  <si>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</si>
  <si>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</si>
  <si>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</si>
  <si>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</si>
  <si>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</si>
  <si>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</si>
  <si>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</si>
  <si>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</si>
  <si>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</si>
  <si>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</si>
  <si>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</si>
  <si>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</si>
  <si>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</si>
  <si>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</si>
  <si>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</si>
  <si>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</si>
  <si>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</si>
  <si>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</si>
  <si>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</si>
  <si>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</si>
  <si>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</si>
  <si>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</si>
  <si>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</si>
  <si>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</si>
  <si>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</si>
  <si>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</si>
  <si>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</si>
  <si>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</si>
  <si>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</si>
  <si>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</si>
  <si>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</si>
  <si>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</si>
  <si>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</si>
  <si>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</si>
  <si>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</si>
  <si>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</si>
  <si>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</si>
  <si>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</si>
  <si>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</si>
  <si>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</si>
  <si>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</si>
  <si>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</si>
  <si>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</si>
  <si>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</si>
  <si>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</si>
  <si>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</si>
  <si>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</si>
  <si>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</si>
  <si>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</si>
  <si>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</si>
  <si>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</si>
  <si>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</si>
  <si>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</si>
  <si>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</si>
  <si>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</si>
  <si>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</si>
  <si>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</si>
  <si>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</si>
  <si>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</si>
  <si>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</si>
  <si>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</si>
  <si>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</si>
  <si>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</si>
  <si>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</si>
  <si>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</si>
  <si>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</si>
  <si>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</si>
  <si>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</si>
  <si>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</si>
  <si>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</si>
  <si>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</si>
  <si>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</si>
  <si>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</si>
  <si>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</si>
  <si>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</si>
  <si>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</si>
  <si>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</si>
  <si>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</si>
  <si>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</si>
  <si>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</si>
  <si>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</si>
  <si>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</si>
  <si>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</si>
  <si>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</si>
  <si>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</si>
  <si>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</si>
  <si>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</si>
  <si>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</si>
  <si>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</si>
  <si>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</si>
  <si>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</si>
  <si>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</si>
  <si>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</si>
  <si>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</si>
  <si>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</si>
  <si>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</si>
  <si>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</si>
  <si>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</si>
  <si>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</si>
  <si>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</si>
  <si>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</si>
  <si>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</si>
  <si>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</si>
  <si>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</si>
  <si>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</si>
  <si>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</si>
  <si>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</si>
  <si>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</si>
  <si>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</si>
  <si>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</si>
  <si>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</si>
  <si>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</si>
  <si>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</si>
  <si>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</si>
  <si>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</si>
  <si>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</si>
  <si>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</si>
  <si>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</si>
  <si>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</si>
  <si>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</si>
  <si>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</si>
  <si>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</si>
  <si>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</si>
  <si>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</si>
  <si>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</si>
  <si>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</si>
  <si>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</si>
  <si>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</si>
  <si>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</si>
  <si>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</si>
  <si>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</si>
  <si>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</si>
  <si>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</si>
  <si>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</si>
  <si>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</si>
  <si>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</si>
  <si>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</si>
  <si>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</si>
  <si>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</si>
  <si>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</si>
  <si>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</si>
  <si>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</si>
  <si>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</si>
  <si>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</si>
  <si>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</si>
  <si>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</si>
  <si>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</si>
  <si>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</si>
  <si>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</si>
  <si>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</si>
  <si>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</si>
  <si>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</si>
  <si>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</si>
  <si>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</si>
  <si>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</si>
  <si>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</si>
  <si>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</si>
  <si>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</si>
  <si>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</si>
  <si>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</si>
  <si>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</si>
  <si>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</si>
  <si>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</si>
  <si>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</si>
  <si>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</si>
  <si>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</si>
  <si>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</si>
  <si>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</si>
  <si>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</si>
  <si>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</si>
  <si>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</si>
  <si>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</si>
  <si>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</si>
  <si>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</si>
  <si>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</si>
  <si>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</si>
  <si>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</si>
  <si>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</si>
  <si>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</si>
  <si>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</si>
  <si>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</si>
  <si>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</si>
  <si>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</si>
  <si>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</si>
  <si>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</si>
  <si>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</si>
  <si>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</si>
  <si>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</si>
  <si>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</si>
  <si>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</si>
  <si>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</si>
  <si>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</si>
  <si>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</si>
  <si>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</si>
  <si>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</si>
  <si>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</si>
  <si>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</si>
  <si>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</si>
  <si>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</si>
  <si>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</si>
  <si>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</si>
  <si>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</si>
  <si>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</si>
  <si>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</si>
  <si>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</si>
  <si>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</si>
  <si>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</si>
  <si>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</si>
  <si>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</si>
  <si>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</si>
  <si>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</si>
  <si>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</si>
  <si>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</si>
  <si>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</si>
  <si>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</si>
  <si>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</si>
  <si>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</si>
  <si>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</si>
  <si>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</si>
  <si>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</si>
  <si>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</si>
  <si>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</si>
  <si>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</si>
  <si>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</si>
  <si>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</si>
  <si>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</si>
  <si>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</si>
  <si>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</si>
  <si>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</si>
  <si>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</si>
  <si>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</si>
  <si>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</si>
  <si>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</si>
  <si>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</si>
  <si>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</si>
  <si>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</si>
  <si>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</si>
  <si>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</si>
  <si>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</si>
  <si>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</si>
  <si>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</si>
  <si>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</si>
  <si>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</si>
  <si>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</si>
  <si>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</si>
  <si>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</si>
  <si>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</si>
  <si>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</si>
  <si>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</si>
  <si>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</si>
  <si>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</si>
  <si>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</si>
  <si>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</si>
  <si>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</si>
  <si>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</si>
  <si>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</si>
  <si>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</si>
  <si>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</si>
  <si>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</si>
  <si>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</si>
  <si>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</si>
  <si>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</si>
  <si>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</si>
  <si>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</si>
  <si>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</si>
  <si>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</si>
  <si>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</si>
  <si>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</si>
  <si>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</si>
  <si>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</si>
  <si>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</si>
  <si>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</si>
  <si>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</si>
  <si>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</si>
  <si>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</si>
  <si>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</si>
  <si>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</si>
  <si>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</si>
  <si>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</si>
  <si>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</si>
  <si>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</si>
  <si>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</si>
  <si>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</si>
  <si>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</si>
  <si>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</si>
  <si>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</si>
  <si>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</si>
  <si>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</si>
  <si>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</si>
  <si>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</si>
  <si>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</si>
  <si>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</si>
  <si>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</si>
  <si>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</si>
  <si>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</si>
  <si>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</si>
  <si>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</si>
  <si>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</si>
  <si>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</si>
  <si>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</si>
  <si>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</si>
  <si>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</si>
  <si>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</si>
  <si>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</si>
  <si>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</si>
  <si>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</si>
  <si>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</si>
  <si>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</si>
  <si>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</si>
  <si>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</si>
  <si>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</si>
  <si>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</si>
  <si>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</si>
  <si>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</si>
  <si>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</si>
  <si>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</si>
  <si>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</si>
  <si>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</si>
  <si>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</si>
  <si>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</si>
  <si>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</si>
  <si>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</si>
  <si>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</si>
  <si>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</si>
  <si>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</si>
  <si>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</si>
  <si>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</si>
  <si>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</si>
  <si>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</si>
  <si>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</si>
  <si>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</si>
  <si>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</si>
  <si>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</si>
  <si>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</si>
  <si>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</si>
  <si>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</si>
  <si>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</si>
  <si>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</si>
  <si>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</si>
  <si>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</si>
  <si>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</si>
  <si>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</si>
  <si>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</si>
  <si>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</si>
  <si>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</si>
  <si>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</si>
  <si>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</si>
  <si>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</si>
  <si>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</si>
  <si>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</si>
  <si>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</si>
  <si>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</si>
  <si>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</si>
  <si>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</si>
  <si>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</si>
  <si>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</si>
  <si>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</si>
  <si>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</si>
  <si>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</si>
  <si>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</si>
  <si>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</si>
  <si>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</si>
  <si>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</si>
  <si>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</si>
  <si>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</si>
  <si>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</si>
  <si>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</si>
  <si>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</si>
  <si>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</si>
  <si>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</si>
  <si>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</si>
  <si>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</si>
  <si>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</si>
  <si>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</si>
  <si>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</si>
  <si>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</si>
  <si>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</si>
  <si>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</si>
  <si>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</si>
  <si>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</si>
  <si>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</si>
  <si>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</si>
  <si>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</si>
  <si>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</si>
  <si>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</si>
  <si>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</si>
  <si>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</si>
  <si>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</si>
  <si>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</si>
  <si>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</si>
  <si>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</si>
  <si>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</si>
  <si>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</si>
  <si>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</si>
  <si>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</si>
  <si>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</si>
  <si>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</si>
  <si>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</si>
  <si>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</si>
  <si>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</si>
  <si>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</si>
  <si>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</si>
  <si>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</si>
  <si>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</si>
  <si>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</si>
  <si>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</si>
  <si>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</si>
  <si>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</si>
  <si>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</si>
  <si>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</si>
  <si>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</si>
  <si>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</si>
  <si>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</si>
  <si>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</si>
  <si>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</si>
  <si>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</si>
  <si>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</si>
  <si>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</si>
  <si>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</si>
  <si>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</si>
  <si>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</si>
  <si>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</si>
  <si>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</si>
  <si>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</si>
  <si>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</si>
  <si>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</si>
  <si>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</si>
  <si>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</si>
  <si>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</si>
  <si>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</si>
  <si>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</si>
  <si>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</si>
  <si>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</si>
  <si>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</si>
  <si>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</si>
  <si>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</si>
  <si>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</si>
  <si>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</si>
  <si>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</si>
  <si>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</si>
  <si>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</si>
  <si>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</si>
  <si>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</si>
  <si>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</si>
  <si>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</si>
  <si>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</si>
  <si>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</si>
  <si>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</si>
  <si>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</si>
  <si>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</si>
  <si>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</si>
  <si>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</si>
  <si>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</si>
  <si>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</si>
  <si>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</si>
  <si>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</si>
  <si>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</si>
  <si>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</si>
  <si>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</si>
  <si>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</si>
  <si>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</si>
  <si>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</si>
  <si>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</si>
  <si>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</si>
  <si>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</si>
  <si>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</si>
  <si>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</si>
  <si>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</si>
  <si>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</si>
  <si>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</si>
  <si>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</si>
  <si>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</si>
  <si>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</si>
  <si>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</si>
  <si>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</si>
  <si>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</si>
  <si>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</si>
  <si>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</si>
  <si>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</si>
  <si>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</si>
  <si>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</si>
  <si>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</si>
  <si>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</si>
  <si>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</si>
  <si>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</si>
  <si>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</si>
  <si>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</si>
  <si>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</si>
  <si>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</si>
  <si>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</si>
  <si>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</si>
  <si>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</si>
  <si>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</si>
  <si>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</si>
  <si>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</si>
  <si>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</si>
  <si>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</si>
  <si>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</si>
  <si>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</si>
  <si>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</si>
  <si>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</si>
  <si>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</si>
  <si>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</si>
  <si>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</si>
  <si>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</si>
  <si>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</si>
  <si>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</si>
  <si>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</si>
  <si>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</si>
  <si>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</si>
  <si>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</si>
  <si>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</si>
  <si>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</si>
  <si>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</si>
  <si>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</si>
  <si>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</si>
  <si>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</si>
  <si>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</si>
  <si>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</si>
  <si>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</si>
  <si>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</si>
  <si>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</si>
  <si>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</si>
  <si>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</si>
  <si>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</si>
  <si>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</si>
  <si>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</si>
  <si>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</si>
  <si>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</si>
  <si>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</si>
  <si>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</si>
  <si>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</si>
  <si>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</si>
  <si>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</si>
  <si>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</si>
  <si>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</si>
  <si>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</si>
  <si>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</si>
  <si>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</si>
  <si>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</si>
  <si>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</si>
  <si>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</si>
  <si>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</si>
  <si>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</si>
  <si>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</si>
  <si>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</si>
  <si>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</si>
  <si>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</si>
  <si>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</si>
  <si>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</si>
  <si>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</si>
  <si>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</si>
  <si>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</si>
  <si>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</si>
  <si>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</si>
  <si>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</si>
  <si>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</si>
  <si>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</si>
  <si>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</si>
  <si>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</si>
  <si>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</si>
  <si>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</si>
  <si>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</si>
  <si>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</si>
  <si>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</si>
  <si>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</si>
  <si>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</si>
  <si>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</si>
  <si>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</si>
  <si>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</si>
  <si>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</si>
  <si>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</si>
  <si>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</si>
  <si>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</si>
  <si>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</si>
  <si>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</si>
  <si>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</si>
  <si>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</si>
  <si>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</si>
  <si>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</si>
  <si>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</si>
  <si>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</si>
  <si>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</si>
  <si>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</si>
  <si>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</si>
  <si>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</si>
  <si>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</si>
  <si>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</si>
  <si>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</si>
  <si>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</si>
  <si>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</si>
  <si>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</si>
  <si>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</si>
  <si>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</si>
  <si>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</si>
  <si>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</si>
  <si>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</si>
  <si>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</si>
  <si>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</si>
  <si>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</si>
  <si>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</si>
  <si>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</si>
  <si>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</si>
  <si>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</si>
  <si>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</si>
  <si>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</si>
  <si>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</si>
  <si>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</si>
  <si>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</si>
  <si>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</si>
  <si>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</si>
  <si>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</si>
  <si>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</si>
  <si>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</si>
  <si>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</si>
  <si>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</si>
  <si>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</si>
  <si>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</si>
  <si>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</si>
  <si>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</si>
  <si>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</si>
  <si>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</si>
  <si>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</si>
  <si>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</si>
  <si>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</si>
  <si>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</si>
  <si>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</si>
  <si>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</si>
  <si>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</si>
  <si>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</si>
  <si>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</si>
  <si>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</si>
  <si>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</si>
  <si>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</si>
  <si>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</si>
  <si>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</si>
  <si>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</si>
  <si>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</si>
  <si>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</si>
  <si>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</si>
  <si>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</si>
  <si>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</si>
  <si>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</si>
  <si>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</si>
  <si>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</si>
  <si>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</si>
  <si>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</si>
  <si>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</si>
  <si>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</si>
  <si>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</si>
  <si>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</si>
  <si>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</si>
  <si>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</si>
  <si>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</si>
  <si>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</si>
  <si>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</si>
  <si>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</si>
  <si>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</si>
  <si>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</si>
  <si>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</si>
  <si>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</si>
  <si>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</si>
  <si>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</si>
  <si>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</si>
  <si>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</si>
  <si>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</si>
  <si>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</si>
  <si>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</si>
  <si>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</si>
  <si>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</si>
  <si>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</si>
  <si>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</si>
  <si>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</si>
  <si>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</si>
  <si>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</si>
  <si>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</si>
  <si>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</si>
  <si>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</si>
  <si>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</si>
  <si>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</si>
  <si>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</si>
  <si>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</si>
  <si>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</si>
  <si>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</si>
  <si>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</si>
  <si>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</si>
  <si>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</si>
  <si>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</si>
  <si>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</si>
  <si>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</si>
  <si>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</si>
  <si>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</si>
  <si>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</si>
  <si>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</si>
  <si>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</si>
  <si>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</si>
  <si>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</si>
  <si>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</si>
  <si>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</si>
  <si>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</si>
  <si>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</si>
  <si>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</si>
  <si>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</si>
  <si>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</si>
  <si>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</si>
  <si>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</si>
  <si>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</si>
  <si>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</si>
  <si>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</si>
  <si>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</si>
  <si>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</si>
  <si>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</si>
  <si>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</si>
  <si>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</si>
  <si>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</si>
  <si>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</si>
  <si>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</si>
  <si>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</si>
  <si>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</si>
  <si>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</si>
  <si>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</si>
  <si>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</si>
  <si>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</si>
  <si>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</si>
  <si>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</si>
  <si>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</si>
  <si>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</si>
  <si>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</si>
  <si>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</si>
  <si>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</si>
  <si>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</si>
  <si>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</si>
  <si>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</si>
  <si>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</si>
  <si>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</si>
  <si>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</si>
  <si>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</si>
  <si>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</si>
  <si>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</si>
  <si>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</si>
  <si>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</si>
  <si>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</si>
  <si>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</si>
  <si>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</si>
  <si>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</si>
  <si>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</si>
  <si>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</si>
  <si>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</si>
  <si>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</si>
  <si>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</si>
  <si>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</si>
  <si>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</si>
  <si>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</si>
  <si>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</si>
  <si>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</si>
  <si>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</si>
  <si>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</si>
  <si>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</si>
  <si>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</si>
  <si>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</si>
  <si>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</si>
  <si>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</si>
  <si>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</si>
  <si>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</si>
  <si>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</si>
  <si>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</si>
  <si>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</si>
  <si>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</si>
  <si>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</si>
  <si>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</si>
  <si>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</si>
  <si>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</si>
  <si>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</si>
  <si>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</si>
  <si>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</si>
  <si>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</si>
  <si>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</si>
  <si>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</si>
  <si>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</si>
  <si>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</si>
  <si>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</si>
  <si>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</si>
  <si>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</si>
  <si>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</si>
  <si>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</si>
  <si>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</si>
  <si>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</si>
  <si>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</si>
  <si>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</si>
  <si>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</si>
  <si>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</si>
  <si>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</si>
  <si>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</si>
  <si>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</si>
  <si>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</si>
  <si>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</si>
  <si>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</si>
  <si>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</si>
  <si>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</si>
  <si>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</si>
  <si>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</si>
  <si>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</si>
  <si>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</si>
  <si>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</si>
  <si>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</si>
  <si>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</si>
  <si>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</si>
  <si>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</si>
  <si>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</si>
  <si>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</si>
  <si>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</si>
  <si>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</si>
  <si>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</si>
  <si>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</si>
  <si>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</si>
  <si>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</si>
  <si>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</si>
  <si>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</si>
  <si>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</si>
  <si>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</si>
  <si>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</si>
  <si>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</si>
  <si>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</si>
  <si>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</si>
  <si>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</si>
  <si>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</si>
  <si>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</si>
  <si>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</si>
  <si>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</si>
  <si>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</si>
  <si>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</si>
  <si>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</si>
  <si>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</si>
  <si>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</si>
  <si>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</si>
  <si>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</si>
  <si>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</si>
  <si>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</si>
  <si>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</si>
  <si>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</si>
  <si>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</si>
  <si>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</si>
  <si>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</si>
  <si>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</si>
  <si>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</si>
  <si>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</si>
  <si>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</si>
  <si>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</si>
  <si>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</si>
  <si>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</si>
  <si>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</si>
  <si>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</si>
  <si>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</si>
  <si>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</si>
  <si>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</si>
  <si>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</si>
  <si>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</si>
  <si>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</si>
  <si>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</si>
  <si>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</si>
  <si>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</si>
  <si>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</si>
  <si>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</si>
  <si>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</si>
  <si>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</si>
  <si>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</si>
  <si>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</si>
  <si>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</si>
  <si>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</si>
  <si>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</si>
  <si>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</si>
  <si>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</si>
  <si>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</si>
  <si>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</si>
  <si>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</si>
  <si>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</si>
  <si>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</si>
  <si>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</si>
  <si>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</si>
  <si>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</si>
  <si>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</si>
  <si>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</si>
  <si>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</si>
  <si>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</si>
  <si>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</si>
  <si>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</si>
  <si>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</si>
  <si>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</si>
  <si>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</si>
  <si>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</si>
  <si>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</si>
  <si>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</si>
  <si>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</si>
  <si>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</si>
  <si>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</si>
  <si>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</si>
  <si>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</si>
  <si>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</si>
  <si>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</si>
  <si>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</si>
  <si>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</si>
  <si>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</si>
  <si>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</si>
  <si>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</si>
  <si>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</si>
  <si>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</si>
  <si>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</si>
  <si>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</si>
  <si>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</si>
  <si>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</si>
  <si>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</si>
  <si>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</si>
  <si>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</si>
  <si>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</si>
  <si>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</si>
  <si>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</si>
  <si>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</si>
  <si>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</si>
  <si>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</si>
  <si>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</si>
  <si>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</si>
  <si>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</si>
  <si>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</si>
  <si>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</si>
  <si>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</si>
  <si>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</si>
  <si>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</si>
  <si>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</si>
  <si>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</si>
  <si>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</si>
  <si>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</si>
  <si>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</si>
  <si>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</si>
  <si>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</si>
  <si>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</si>
  <si>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</si>
  <si>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</si>
  <si>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</si>
  <si>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</si>
  <si>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</si>
  <si>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</si>
  <si>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</si>
  <si>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</si>
  <si>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</si>
  <si>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</si>
  <si>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</si>
  <si>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</si>
  <si>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</si>
  <si>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</si>
  <si>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</si>
  <si>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</si>
  <si>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</si>
  <si>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</si>
  <si>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</si>
  <si>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</si>
  <si>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</si>
  <si>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</si>
  <si>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</si>
  <si>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</si>
  <si>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</si>
  <si>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</si>
  <si>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</si>
  <si>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</si>
  <si>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</si>
  <si>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</si>
  <si>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</si>
  <si>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</si>
  <si>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</si>
  <si>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</si>
  <si>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</si>
  <si>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</si>
  <si>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</si>
  <si>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</si>
  <si>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</si>
  <si>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</si>
  <si>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</si>
  <si>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</si>
  <si>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</si>
  <si>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</si>
  <si>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</si>
  <si>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</si>
  <si>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</si>
  <si>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</si>
  <si>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</si>
  <si>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</si>
  <si>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</si>
  <si>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</si>
  <si>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</si>
  <si>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</si>
  <si>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</si>
  <si>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</si>
  <si>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</si>
  <si>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</si>
  <si>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</si>
  <si>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</si>
  <si>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</si>
  <si>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</si>
  <si>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</si>
  <si>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</si>
  <si>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</si>
  <si>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</si>
  <si>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</si>
  <si>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</si>
  <si>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</si>
  <si>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</si>
  <si>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</si>
  <si>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</si>
  <si>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</si>
  <si>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</si>
  <si>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</si>
  <si>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</si>
  <si>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</si>
  <si>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</si>
  <si>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</si>
  <si>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</si>
  <si>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</si>
  <si>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</si>
  <si>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</si>
  <si>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</si>
  <si>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</si>
  <si>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</si>
  <si>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</si>
  <si>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</si>
  <si>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</si>
  <si>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</si>
  <si>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</si>
  <si>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</si>
  <si>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</si>
  <si>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</si>
  <si>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</si>
  <si>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</si>
  <si>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</si>
  <si>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</si>
  <si>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</si>
  <si>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</si>
  <si>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</si>
  <si>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</si>
  <si>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</si>
  <si>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</si>
  <si>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</si>
  <si>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</si>
  <si>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</si>
  <si>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</si>
  <si>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</si>
  <si>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</si>
  <si>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</si>
  <si>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</si>
  <si>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</si>
  <si>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</si>
  <si>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</si>
  <si>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</si>
  <si>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</si>
  <si>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</si>
  <si>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</si>
  <si>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</si>
  <si>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</si>
  <si>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</si>
  <si>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</si>
  <si>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</si>
  <si>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</si>
  <si>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</si>
  <si>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</si>
  <si>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</si>
  <si>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</si>
  <si>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</si>
  <si>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</si>
  <si>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</si>
  <si>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</si>
  <si>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</si>
  <si>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</si>
  <si>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</si>
  <si>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</si>
  <si>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</si>
  <si>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</si>
  <si>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</si>
  <si>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</si>
  <si>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</si>
  <si>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</si>
  <si>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</si>
  <si>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</si>
  <si>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</si>
  <si>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</si>
  <si>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</si>
  <si>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</si>
  <si>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</si>
  <si>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</si>
  <si>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</si>
  <si>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</si>
  <si>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</si>
  <si>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</si>
  <si>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</si>
  <si>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</si>
  <si>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</si>
  <si>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</si>
  <si>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</si>
  <si>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</si>
  <si>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</si>
  <si>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</si>
  <si>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</si>
  <si>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</si>
  <si>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</si>
  <si>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</si>
  <si>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</si>
  <si>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</si>
  <si>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</si>
  <si>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</si>
  <si>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</si>
  <si>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</si>
  <si>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</si>
  <si>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</si>
  <si>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</si>
  <si>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</si>
  <si>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</si>
  <si>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</si>
  <si>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</si>
  <si>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</si>
  <si>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</si>
  <si>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</si>
  <si>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</si>
  <si>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</si>
  <si>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</si>
  <si>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</si>
  <si>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</si>
  <si>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</si>
  <si>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</si>
  <si>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</si>
  <si>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</si>
  <si>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</si>
  <si>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</si>
  <si>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</si>
  <si>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</si>
  <si>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</si>
  <si>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</si>
  <si>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</si>
  <si>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</si>
  <si>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</si>
  <si>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</si>
  <si>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</si>
  <si>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</si>
  <si>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</si>
  <si>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</si>
  <si>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</si>
  <si>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</si>
  <si>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</si>
  <si>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</si>
  <si>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</si>
  <si>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</si>
  <si>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</si>
  <si>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</si>
  <si>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</si>
  <si>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</si>
  <si>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</si>
  <si>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</si>
  <si>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</si>
  <si>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</si>
  <si>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</si>
  <si>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</si>
  <si>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</si>
  <si>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</si>
  <si>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</si>
  <si>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</si>
  <si>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</si>
  <si>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</si>
  <si>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</si>
  <si>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</si>
  <si>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</si>
  <si>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</si>
  <si>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</si>
  <si>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</si>
  <si>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</si>
  <si>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</si>
  <si>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</si>
  <si>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</si>
  <si>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</si>
  <si>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</si>
  <si>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</si>
  <si>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</si>
  <si>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</si>
  <si>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</si>
  <si>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</si>
  <si>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</si>
  <si>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</si>
  <si>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</si>
  <si>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</si>
  <si>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</si>
  <si>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</si>
  <si>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</si>
  <si>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</si>
  <si>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</si>
  <si>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</si>
  <si>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</si>
  <si>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</si>
  <si>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</si>
  <si>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</si>
  <si>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</si>
  <si>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</si>
  <si>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</si>
  <si>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</si>
  <si>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</si>
  <si>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</si>
  <si>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</si>
  <si>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</si>
  <si>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</si>
  <si>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</si>
  <si>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</si>
  <si>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</si>
  <si>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</si>
  <si>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</si>
  <si>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</si>
  <si>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</si>
  <si>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</si>
  <si>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</si>
  <si>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</si>
  <si>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</si>
  <si>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</si>
  <si>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</si>
  <si>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</si>
  <si>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</si>
  <si>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</si>
  <si>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</si>
  <si>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</si>
  <si>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</si>
  <si>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</si>
  <si>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</si>
  <si>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</si>
  <si>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</si>
  <si>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</si>
  <si>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</si>
  <si>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</si>
  <si>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</si>
  <si>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</si>
  <si>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</si>
  <si>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</si>
  <si>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</si>
  <si>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</si>
  <si>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</si>
  <si>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</si>
  <si>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</si>
  <si>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</si>
  <si>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</si>
  <si>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</si>
  <si>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</si>
  <si>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</si>
  <si>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</si>
  <si>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</si>
  <si>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</si>
  <si>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</si>
  <si>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</si>
  <si>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</si>
  <si>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</si>
  <si>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</si>
  <si>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</si>
  <si>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</si>
  <si>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</si>
  <si>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</si>
  <si>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</si>
  <si>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</si>
  <si>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</si>
  <si>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</si>
  <si>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</si>
  <si>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</si>
  <si>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</si>
  <si>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</si>
  <si>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</si>
  <si>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</si>
  <si>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</si>
  <si>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</si>
  <si>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</si>
  <si>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</si>
  <si>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</si>
  <si>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</si>
  <si>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</si>
  <si>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</si>
  <si>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</si>
  <si>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</si>
  <si>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</si>
  <si>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</si>
  <si>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</si>
  <si>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</si>
  <si>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</si>
  <si>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</si>
  <si>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</si>
  <si>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</si>
  <si>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</si>
  <si>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</si>
  <si>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</si>
  <si>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</si>
  <si>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</si>
  <si>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</si>
  <si>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</si>
  <si>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</si>
  <si>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</si>
  <si>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</si>
  <si>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</si>
  <si>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</si>
  <si>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</si>
  <si>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</si>
  <si>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</si>
  <si>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</si>
  <si>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</si>
  <si>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</si>
  <si>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</si>
  <si>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</si>
  <si>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</si>
  <si>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</si>
  <si>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</si>
  <si>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</si>
  <si>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</si>
  <si>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</si>
  <si>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</si>
  <si>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</si>
  <si>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</si>
  <si>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</si>
  <si>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</si>
  <si>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</si>
  <si>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</si>
  <si>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</si>
  <si>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</si>
  <si>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</si>
  <si>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</si>
  <si>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</si>
  <si>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</si>
  <si>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</si>
  <si>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</si>
  <si>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</si>
  <si>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</si>
  <si>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</si>
  <si>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</si>
  <si>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</si>
  <si>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</si>
  <si>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</si>
  <si>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</si>
  <si>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</si>
  <si>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</si>
  <si>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</si>
  <si>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</si>
  <si>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</si>
  <si>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</si>
  <si>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</si>
  <si>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</si>
  <si>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</si>
  <si>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</si>
  <si>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</si>
  <si>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</si>
  <si>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</si>
  <si>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</si>
  <si>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</si>
  <si>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</si>
  <si>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</si>
  <si>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</si>
  <si>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</si>
  <si>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</si>
  <si>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</si>
  <si>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</si>
  <si>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</si>
  <si>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</si>
  <si>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</si>
  <si>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</si>
  <si>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</si>
  <si>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</si>
  <si>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</si>
  <si>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</si>
  <si>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</si>
  <si>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</si>
  <si>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</si>
  <si>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</si>
  <si>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</si>
  <si>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</si>
  <si>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</si>
  <si>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</si>
  <si>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</si>
  <si>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</si>
  <si>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</si>
  <si>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</si>
  <si>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</si>
  <si>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</si>
  <si>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</si>
  <si>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</si>
  <si>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</si>
  <si>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</si>
  <si>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</si>
  <si>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</si>
  <si>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</si>
  <si>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</si>
  <si>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</si>
  <si>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</si>
  <si>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</si>
  <si>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</si>
  <si>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</si>
  <si>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</si>
  <si>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</si>
  <si>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</si>
  <si>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</si>
  <si>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</si>
  <si>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</si>
  <si>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</si>
  <si>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</si>
  <si>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</si>
  <si>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</si>
  <si>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</si>
  <si>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</si>
  <si>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</si>
  <si>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</si>
  <si>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</si>
  <si>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</si>
  <si>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</si>
  <si>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</si>
  <si>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</si>
  <si>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</si>
  <si>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</si>
  <si>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</si>
  <si>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</si>
  <si>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</si>
  <si>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</si>
  <si>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</si>
  <si>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</si>
  <si>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</si>
  <si>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</si>
  <si>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</si>
  <si>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</si>
  <si>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</si>
  <si>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</si>
  <si>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</si>
  <si>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</si>
  <si>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</si>
  <si>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</si>
  <si>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</si>
  <si>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</si>
  <si>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</si>
  <si>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</si>
  <si>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</si>
  <si>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</si>
  <si>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</si>
  <si>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</si>
  <si>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</si>
  <si>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</si>
  <si>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</si>
  <si>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</si>
  <si>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</si>
  <si>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</si>
  <si>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</si>
  <si>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</si>
  <si>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</si>
  <si>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</si>
  <si>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</si>
  <si>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</si>
  <si>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</si>
  <si>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</si>
  <si>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</si>
  <si>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</si>
  <si>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</si>
  <si>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</si>
  <si>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</si>
  <si>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</si>
  <si>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</si>
  <si>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</si>
  <si>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</si>
  <si>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</si>
  <si>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</si>
  <si>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</si>
  <si>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</si>
  <si>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</si>
  <si>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</si>
  <si>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</si>
  <si>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</si>
  <si>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</si>
  <si>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</si>
  <si>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</si>
  <si>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</si>
  <si>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</si>
  <si>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</si>
  <si>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</si>
  <si>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</si>
  <si>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</si>
  <si>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</si>
  <si>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</si>
  <si>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</si>
  <si>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</si>
  <si>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</si>
  <si>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</si>
  <si>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</si>
  <si>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</si>
  <si>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</si>
  <si>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</si>
  <si>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</si>
  <si>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</si>
  <si>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</si>
  <si>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</si>
  <si>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</si>
  <si>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</si>
  <si>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</si>
  <si>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</si>
  <si>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</si>
  <si>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</si>
  <si>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</si>
  <si>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</si>
  <si>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</si>
  <si>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</si>
  <si>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</si>
  <si>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</si>
  <si>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</si>
  <si>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</si>
  <si>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</si>
  <si>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</si>
  <si>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</si>
  <si>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</si>
  <si>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</si>
  <si>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</si>
  <si>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</si>
  <si>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</si>
  <si>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</si>
  <si>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</si>
  <si>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</si>
  <si>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</si>
  <si>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</si>
  <si>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</si>
  <si>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</si>
  <si>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</si>
  <si>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</si>
  <si>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</si>
  <si>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</si>
  <si>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</si>
  <si>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</si>
  <si>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</si>
  <si>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</si>
  <si>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</si>
  <si>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</si>
  <si>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</si>
  <si>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</si>
  <si>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</si>
  <si>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</si>
  <si>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</si>
  <si>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</si>
  <si>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</si>
  <si>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</si>
  <si>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</si>
  <si>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</si>
  <si>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</si>
  <si>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</si>
  <si>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</si>
  <si>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</si>
  <si>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</si>
  <si>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</si>
  <si>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</si>
  <si>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</si>
  <si>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</si>
  <si>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</si>
  <si>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</si>
  <si>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</si>
  <si>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</si>
  <si>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</si>
  <si>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</si>
  <si>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</si>
  <si>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</si>
  <si>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</si>
  <si>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</si>
  <si>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</si>
  <si>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</si>
  <si>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</si>
  <si>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</si>
  <si>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</si>
  <si>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</si>
  <si>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</si>
  <si>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</si>
  <si>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</si>
  <si>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</si>
  <si>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</si>
  <si>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</si>
  <si>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</si>
  <si>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</si>
  <si>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</si>
  <si>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</si>
  <si>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</si>
  <si>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</si>
  <si>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</si>
  <si>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</si>
  <si>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</si>
  <si>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</si>
  <si>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</si>
  <si>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</si>
  <si>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</si>
  <si>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</si>
  <si>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</si>
  <si>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</si>
  <si>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</si>
  <si>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</si>
  <si>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</si>
  <si>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</si>
  <si>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</si>
  <si>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</si>
  <si>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</si>
  <si>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</si>
  <si>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</si>
  <si>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</si>
  <si>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</si>
  <si>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</si>
  <si>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</si>
  <si>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</si>
  <si>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</si>
  <si>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</si>
  <si>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</si>
  <si>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</si>
  <si>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</si>
  <si>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</si>
  <si>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</si>
  <si>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</si>
  <si>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</si>
  <si>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</si>
  <si>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</si>
  <si>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</si>
  <si>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</si>
  <si>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</si>
  <si>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</si>
  <si>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</si>
  <si>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</si>
  <si>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</si>
  <si>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</si>
  <si>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</si>
  <si>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</si>
  <si>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</si>
  <si>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</si>
  <si>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</si>
  <si>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</si>
  <si>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</si>
  <si>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</si>
  <si>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</si>
  <si>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</si>
  <si>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</si>
  <si>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</si>
  <si>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</si>
  <si>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</si>
  <si>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</si>
  <si>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</si>
  <si>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</si>
  <si>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</si>
  <si>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</si>
  <si>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</si>
  <si>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</si>
  <si>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</si>
  <si>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</si>
  <si>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</si>
  <si>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</si>
  <si>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</si>
  <si>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</si>
  <si>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</si>
  <si>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</si>
  <si>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</si>
  <si>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</si>
  <si>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</si>
  <si>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</si>
  <si>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</si>
  <si>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</si>
  <si>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</si>
  <si>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</si>
  <si>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</si>
  <si>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</si>
  <si>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</si>
  <si>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</si>
  <si>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</si>
  <si>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</si>
  <si>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</si>
  <si>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</si>
  <si>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</si>
  <si>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</si>
  <si>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</si>
  <si>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</si>
  <si>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</si>
  <si>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</si>
  <si>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</si>
  <si>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</si>
  <si>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</si>
  <si>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</si>
  <si>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</si>
  <si>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</si>
  <si>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</si>
  <si>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</si>
  <si>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</si>
  <si>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</si>
  <si>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</si>
  <si>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</si>
  <si>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</si>
  <si>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</si>
  <si>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</si>
  <si>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</si>
  <si>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</si>
  <si>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</si>
  <si>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</si>
  <si>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</si>
  <si>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</si>
  <si>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</si>
  <si>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</si>
  <si>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</si>
  <si>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</si>
  <si>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</si>
  <si>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</si>
  <si>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</si>
  <si>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</si>
  <si>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</si>
  <si>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</si>
  <si>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</si>
  <si>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</si>
  <si>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</si>
  <si>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</si>
  <si>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</si>
  <si>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</si>
  <si>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</si>
  <si>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</si>
  <si>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</si>
  <si>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</si>
  <si>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</si>
  <si>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</si>
  <si>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</si>
  <si>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</si>
  <si>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</si>
  <si>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</si>
  <si>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</si>
  <si>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</si>
  <si>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</si>
  <si>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</si>
  <si>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</si>
  <si>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</si>
  <si>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</si>
  <si>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</si>
  <si>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</si>
  <si>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</si>
  <si>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</si>
  <si>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</si>
  <si>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</si>
  <si>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</si>
  <si>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</si>
  <si>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</si>
  <si>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</si>
  <si>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</si>
  <si>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</si>
  <si>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</si>
  <si>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</si>
  <si>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</si>
  <si>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</si>
  <si>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</si>
  <si>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</si>
  <si>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</si>
  <si>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</si>
  <si>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</si>
  <si>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</si>
  <si>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</si>
  <si>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</si>
  <si>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</si>
  <si>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</si>
  <si>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</si>
  <si>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</si>
  <si>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</si>
  <si>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</si>
  <si>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</si>
  <si>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</si>
  <si>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</si>
  <si>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</si>
  <si>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</si>
  <si>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</si>
  <si>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</si>
  <si>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</si>
  <si>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</si>
  <si>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</si>
  <si>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</si>
  <si>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</si>
  <si>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</si>
  <si>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</si>
  <si>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</si>
  <si>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</si>
  <si>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</si>
  <si>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</si>
  <si>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</si>
  <si>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</si>
  <si>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</si>
  <si>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</si>
  <si>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</si>
  <si>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</si>
  <si>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</si>
  <si>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</si>
  <si>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</si>
  <si>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</si>
  <si>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</si>
  <si>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</si>
  <si>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</si>
  <si>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</si>
  <si>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</si>
  <si>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</si>
  <si>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</si>
  <si>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</si>
  <si>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</si>
  <si>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</si>
  <si>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</si>
  <si>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</si>
  <si>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</si>
  <si>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</si>
  <si>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</si>
  <si>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</si>
  <si>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</si>
  <si>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</si>
  <si>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</si>
  <si>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</si>
  <si>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</si>
  <si>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</si>
  <si>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</si>
  <si>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</si>
  <si>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</si>
  <si>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</si>
  <si>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</si>
  <si>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</si>
  <si>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</si>
  <si>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</si>
  <si>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</si>
  <si>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</si>
  <si>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</si>
  <si>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</si>
  <si>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</si>
  <si>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</si>
  <si>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</si>
  <si>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</si>
  <si>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</si>
  <si>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</si>
  <si>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</si>
  <si>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</si>
  <si>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</si>
  <si>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</si>
  <si>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</si>
  <si>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</si>
  <si>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</si>
  <si>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</si>
  <si>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</si>
  <si>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</si>
  <si>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</si>
  <si>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</si>
  <si>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</si>
  <si>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</si>
  <si>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</si>
  <si>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</si>
  <si>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</si>
  <si>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</si>
  <si>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</si>
  <si>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</si>
  <si>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</si>
  <si>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</si>
  <si>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</si>
  <si>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</si>
  <si>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</si>
  <si>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</si>
  <si>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</si>
  <si>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</si>
  <si>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</si>
  <si>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</si>
  <si>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</si>
  <si>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</si>
  <si>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</si>
  <si>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</si>
  <si>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</si>
  <si>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</si>
  <si>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</si>
  <si>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</si>
  <si>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</si>
  <si>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</si>
  <si>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</si>
  <si>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</si>
  <si>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</si>
  <si>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</si>
  <si>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</si>
  <si>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</si>
  <si>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</si>
  <si>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</si>
  <si>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</si>
  <si>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</si>
  <si>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</si>
  <si>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</si>
  <si>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</si>
  <si>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</si>
  <si>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</si>
  <si>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</si>
  <si>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</si>
  <si>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</si>
  <si>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</si>
  <si>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</si>
  <si>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</si>
  <si>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</si>
  <si>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</si>
  <si>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</si>
  <si>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</si>
  <si>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</si>
  <si>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</si>
  <si>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</si>
  <si>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</si>
  <si>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</si>
  <si>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</si>
  <si>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</si>
  <si>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</si>
  <si>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</si>
  <si>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</si>
  <si>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</si>
  <si>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</si>
  <si>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</si>
  <si>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</si>
  <si>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</si>
  <si>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</si>
  <si>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</si>
  <si>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</si>
  <si>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</si>
  <si>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</si>
  <si>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</si>
  <si>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</si>
  <si>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</si>
  <si>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</si>
  <si>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</si>
  <si>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</si>
  <si>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</si>
  <si>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</si>
  <si>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</si>
  <si>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</si>
  <si>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</si>
  <si>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</si>
  <si>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</si>
  <si>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</si>
  <si>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</si>
  <si>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</si>
  <si>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</si>
  <si>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</si>
  <si>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</si>
  <si>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</si>
  <si>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</si>
  <si>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</si>
  <si>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</si>
  <si>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</si>
  <si>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</si>
  <si>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</si>
  <si>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</si>
  <si>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</si>
  <si>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</si>
  <si>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</si>
  <si>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</si>
  <si>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</si>
  <si>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</si>
  <si>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</si>
  <si>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</si>
  <si>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</si>
  <si>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</si>
  <si>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</si>
  <si>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</si>
  <si>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</si>
  <si>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</si>
  <si>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</si>
  <si>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</si>
  <si>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</si>
  <si>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</si>
  <si>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</si>
  <si>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</si>
  <si>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</si>
  <si>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</si>
  <si>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</si>
  <si>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</si>
  <si>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</si>
  <si>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</si>
  <si>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</si>
  <si>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</si>
  <si>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</si>
  <si>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</si>
  <si>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</si>
  <si>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</si>
  <si>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</si>
  <si>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</si>
  <si>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</si>
  <si>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</si>
  <si>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</si>
  <si>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</si>
  <si>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</si>
  <si>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</si>
  <si>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</si>
  <si>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</si>
  <si>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</si>
  <si>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</si>
  <si>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</si>
  <si>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</si>
  <si>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</si>
  <si>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</si>
  <si>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</si>
  <si>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</si>
  <si>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</si>
  <si>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</si>
  <si>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</si>
  <si>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</si>
  <si>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</si>
  <si>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</si>
  <si>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</si>
  <si>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</si>
  <si>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</si>
  <si>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</si>
  <si>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</si>
  <si>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</si>
  <si>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</si>
  <si>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</si>
  <si>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</si>
  <si>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</si>
  <si>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</si>
  <si>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</si>
  <si>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</si>
  <si>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</si>
  <si>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</si>
  <si>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</si>
  <si>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</si>
  <si>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</si>
  <si>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</si>
  <si>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</si>
  <si>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</si>
  <si>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</si>
  <si>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</si>
  <si>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</si>
  <si>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</si>
  <si>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</si>
  <si>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</si>
  <si>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</si>
  <si>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</si>
  <si>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</si>
  <si>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</si>
  <si>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</si>
  <si>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</si>
  <si>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</si>
  <si>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</si>
  <si>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</si>
  <si>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</si>
  <si>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</si>
  <si>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</si>
  <si>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</si>
  <si>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</si>
  <si>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</si>
  <si>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</si>
  <si>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</si>
  <si>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</si>
  <si>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</si>
  <si>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</si>
  <si>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</si>
  <si>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</si>
  <si>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</si>
  <si>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</si>
  <si>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</si>
  <si>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</si>
  <si>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</si>
  <si>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</si>
  <si>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</si>
  <si>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</si>
  <si>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</si>
  <si>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</si>
  <si>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</si>
  <si>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</si>
  <si>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</si>
  <si>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</si>
  <si>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</si>
  <si>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</si>
  <si>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</si>
  <si>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</si>
  <si>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</si>
  <si>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</si>
  <si>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</si>
  <si>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</si>
  <si>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</si>
  <si>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</si>
  <si>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</si>
  <si>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</si>
  <si>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</si>
  <si>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</si>
  <si>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</si>
  <si>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</si>
  <si>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</si>
  <si>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</si>
  <si>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</si>
  <si>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</si>
  <si>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</si>
  <si>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</si>
  <si>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</si>
  <si>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</si>
  <si>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</si>
  <si>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</si>
  <si>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</si>
  <si>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</si>
  <si>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</si>
  <si>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</si>
  <si>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</si>
  <si>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</si>
  <si>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</si>
  <si>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</si>
  <si>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</si>
  <si>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</si>
  <si>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</si>
  <si>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</si>
  <si>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</si>
  <si>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</si>
  <si>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</si>
  <si>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</si>
  <si>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</si>
  <si>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</si>
  <si>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</si>
  <si>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</si>
  <si>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</si>
  <si>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</si>
  <si>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</si>
  <si>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</si>
  <si>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</si>
  <si>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</si>
  <si>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</si>
  <si>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</si>
  <si>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</si>
  <si>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</si>
  <si>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</si>
  <si>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</si>
  <si>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</si>
  <si>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</si>
  <si>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</si>
  <si>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</si>
  <si>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</si>
  <si>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</si>
  <si>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</si>
  <si>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</si>
  <si>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</si>
  <si>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</si>
  <si>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</si>
  <si>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</si>
  <si>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</si>
  <si>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</si>
  <si>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</si>
  <si>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</si>
  <si>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</si>
  <si>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</si>
  <si>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</si>
  <si>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</si>
  <si>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</si>
  <si>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</si>
  <si>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</si>
  <si>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</si>
  <si>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</si>
  <si>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</si>
  <si>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</si>
  <si>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</si>
  <si>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</si>
  <si>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</si>
  <si>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</si>
  <si>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</si>
  <si>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</si>
  <si>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</si>
  <si>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</si>
  <si>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</si>
  <si>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</si>
  <si>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</si>
  <si>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</si>
  <si>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</si>
  <si>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</si>
  <si>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</si>
  <si>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</si>
  <si>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</si>
  <si>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</si>
  <si>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</si>
  <si>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</si>
  <si>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</si>
  <si>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</si>
  <si>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</si>
  <si>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</si>
  <si>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</si>
  <si>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</si>
  <si>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</si>
  <si>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</si>
  <si>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</si>
  <si>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</si>
  <si>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</si>
  <si>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</si>
  <si>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</si>
  <si>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</si>
  <si>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</si>
  <si>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</si>
  <si>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</si>
  <si>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</si>
  <si>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</si>
  <si>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</si>
  <si>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</si>
  <si>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</si>
  <si>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</si>
  <si>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</si>
  <si>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</si>
  <si>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</si>
  <si>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</si>
  <si>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</si>
  <si>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</si>
  <si>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</si>
  <si>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</si>
  <si>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</si>
  <si>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</si>
  <si>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</si>
  <si>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</si>
  <si>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</si>
  <si>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</si>
  <si>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</si>
  <si>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</si>
  <si>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</si>
  <si>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</si>
  <si>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</si>
  <si>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</si>
  <si>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</si>
  <si>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</si>
  <si>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</si>
  <si>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</si>
  <si>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</si>
  <si>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</si>
  <si>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</si>
  <si>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</si>
  <si>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</si>
  <si>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</si>
  <si>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</si>
  <si>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</si>
  <si>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</si>
  <si>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</si>
  <si>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</si>
  <si>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</si>
  <si>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</si>
  <si>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</si>
  <si>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</si>
  <si>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</si>
  <si>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</si>
  <si>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</si>
  <si>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</si>
  <si>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</si>
  <si>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</si>
  <si>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</si>
  <si>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</si>
  <si>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</si>
  <si>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</si>
  <si>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</si>
  <si>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</si>
  <si>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</si>
  <si>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</si>
  <si>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</si>
  <si>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</si>
  <si>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</si>
  <si>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</si>
  <si>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</si>
  <si>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</si>
  <si>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</si>
  <si>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</si>
  <si>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</si>
  <si>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</si>
  <si>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</si>
  <si>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</si>
  <si>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</si>
  <si>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</si>
  <si>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</si>
  <si>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</si>
  <si>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</si>
  <si>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</si>
  <si>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</si>
  <si>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</si>
  <si>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</si>
  <si>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</si>
  <si>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</si>
  <si>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</si>
  <si>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</si>
  <si>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</si>
  <si>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</si>
  <si>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</si>
  <si>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</si>
  <si>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</si>
  <si>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</si>
  <si>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</si>
  <si>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</si>
  <si>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</si>
  <si>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</si>
  <si>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</si>
  <si>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</si>
  <si>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</si>
  <si>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</si>
  <si>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</si>
  <si>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</si>
  <si>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</si>
  <si>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</si>
  <si>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</si>
  <si>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</si>
  <si>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</si>
  <si>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</si>
  <si>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</si>
  <si>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</si>
  <si>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</si>
  <si>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</si>
  <si>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</si>
  <si>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</si>
  <si>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</si>
  <si>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</si>
  <si>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</si>
  <si>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</si>
  <si>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</si>
  <si>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</si>
  <si>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</si>
  <si>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</si>
  <si>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</si>
  <si>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</si>
  <si>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</si>
  <si>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</si>
  <si>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</si>
  <si>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</si>
  <si>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</si>
  <si>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</si>
  <si>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</si>
  <si>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</si>
  <si>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</si>
  <si>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</si>
  <si>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</si>
  <si>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</si>
  <si>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</si>
  <si>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</si>
  <si>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</si>
  <si>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</si>
  <si>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</si>
  <si>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</si>
  <si>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</si>
  <si>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</si>
  <si>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</si>
  <si>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</si>
  <si>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</si>
  <si>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</si>
  <si>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</si>
  <si>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</si>
  <si>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</si>
  <si>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</si>
  <si>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</si>
  <si>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</si>
  <si>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</si>
  <si>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</si>
  <si>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</si>
  <si>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</si>
  <si>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</si>
  <si>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</si>
  <si>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</si>
  <si>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</si>
  <si>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</si>
  <si>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</si>
  <si>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</si>
  <si>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</si>
  <si>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</si>
  <si>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</si>
  <si>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</si>
  <si>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</si>
  <si>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</si>
  <si>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</si>
  <si>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</si>
  <si>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</si>
  <si>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</si>
  <si>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</si>
  <si>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</si>
  <si>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</si>
  <si>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</si>
  <si>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</si>
  <si>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</si>
  <si>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</si>
  <si>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</si>
  <si>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</si>
  <si>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</si>
  <si>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</si>
  <si>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</si>
  <si>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</si>
  <si>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</si>
  <si>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</si>
  <si>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</si>
  <si>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</si>
  <si>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</si>
  <si>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</si>
  <si>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</si>
  <si>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</si>
  <si>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</si>
  <si>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</si>
  <si>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</si>
  <si>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</si>
  <si>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</si>
  <si>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</si>
  <si>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</si>
  <si>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</si>
  <si>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</si>
  <si>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</si>
  <si>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</si>
  <si>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</si>
  <si>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</si>
  <si>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</si>
  <si>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</si>
  <si>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</si>
  <si>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</si>
  <si>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</si>
  <si>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</si>
  <si>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</si>
  <si>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</si>
  <si>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</si>
  <si>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</si>
  <si>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</si>
  <si>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</si>
  <si>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</si>
  <si>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</si>
  <si>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</si>
  <si>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</si>
  <si>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</si>
  <si>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</si>
  <si>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</si>
  <si>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</si>
  <si>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</si>
  <si>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</si>
  <si>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</si>
  <si>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</si>
  <si>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</si>
  <si>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</si>
  <si>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</si>
  <si>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</si>
  <si>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</si>
  <si>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</si>
  <si>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</si>
  <si>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</si>
  <si>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</si>
  <si>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</si>
  <si>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</si>
  <si>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</si>
  <si>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</si>
  <si>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</si>
  <si>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</si>
  <si>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</si>
  <si>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</si>
  <si>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</si>
  <si>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</si>
  <si>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</si>
  <si>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</si>
  <si>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</si>
  <si>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</si>
  <si>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</si>
  <si>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</si>
  <si>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</si>
  <si>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</si>
  <si>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</si>
  <si>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</si>
  <si>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</si>
  <si>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</si>
  <si>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</si>
  <si>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</si>
  <si>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</si>
  <si>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</si>
  <si>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</si>
  <si>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</si>
  <si>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</si>
  <si>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</si>
  <si>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</si>
  <si>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</si>
  <si>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</si>
  <si>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</si>
  <si>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</si>
  <si>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</si>
  <si>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</si>
  <si>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</si>
  <si>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</si>
  <si>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</si>
  <si>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</si>
  <si>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</si>
  <si>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</si>
  <si>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</si>
  <si>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</si>
  <si>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</si>
  <si>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</si>
  <si>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</si>
  <si>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</si>
  <si>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</si>
  <si>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</si>
  <si>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</si>
  <si>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</si>
  <si>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</si>
  <si>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</si>
  <si>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</si>
  <si>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</si>
  <si>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</si>
  <si>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</si>
  <si>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</si>
  <si>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</si>
  <si>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</si>
  <si>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</si>
  <si>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</si>
  <si>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</si>
  <si>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</si>
  <si>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</si>
  <si>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</si>
  <si>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</si>
  <si>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</si>
  <si>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</si>
  <si>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</si>
  <si>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</si>
  <si>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</si>
  <si>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</si>
  <si>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</si>
  <si>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</si>
  <si>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</si>
  <si>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</si>
  <si>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</si>
  <si>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</si>
  <si>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</si>
  <si>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</si>
  <si>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</si>
  <si>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</si>
  <si>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</si>
  <si>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</si>
  <si>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</si>
  <si>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</si>
  <si>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</si>
  <si>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</si>
  <si>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</si>
  <si>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</si>
  <si>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</si>
  <si>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</si>
  <si>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</si>
  <si>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</si>
  <si>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</si>
  <si>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</si>
  <si>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</si>
  <si>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</si>
  <si>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</si>
  <si>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</si>
  <si>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</si>
  <si>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</si>
  <si>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</si>
  <si>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</si>
  <si>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</si>
  <si>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</si>
  <si>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</si>
  <si>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</si>
  <si>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</si>
  <si>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</si>
  <si>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</si>
  <si>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</si>
  <si>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</si>
  <si>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</si>
  <si>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</si>
  <si>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</si>
  <si>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</si>
  <si>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</si>
  <si>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</si>
  <si>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</si>
  <si>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</si>
  <si>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</si>
  <si>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</si>
  <si>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</si>
  <si>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</si>
  <si>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</si>
  <si>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</si>
  <si>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</si>
  <si>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</si>
  <si>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</si>
  <si>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</si>
  <si>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</si>
  <si>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</si>
  <si>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</si>
  <si>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</si>
  <si>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</si>
  <si>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</si>
  <si>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</si>
  <si>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</si>
  <si>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</si>
  <si>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</si>
  <si>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</si>
  <si>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</si>
  <si>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</si>
  <si>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</si>
  <si>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</si>
  <si>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</si>
  <si>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</si>
  <si>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</si>
  <si>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</si>
  <si>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</si>
  <si>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</si>
  <si>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</si>
  <si>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</si>
  <si>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</si>
  <si>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</si>
  <si>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</si>
  <si>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</si>
  <si>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</si>
  <si>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</si>
  <si>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</si>
  <si>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</si>
  <si>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</si>
  <si>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</si>
  <si>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</si>
  <si>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</si>
  <si>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</si>
  <si>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</si>
  <si>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</si>
  <si>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</si>
  <si>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</si>
  <si>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</si>
  <si>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</si>
  <si>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</si>
  <si>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</si>
  <si>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</si>
  <si>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</si>
  <si>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</si>
  <si>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</si>
  <si>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</si>
  <si>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</si>
  <si>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</si>
  <si>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</si>
  <si>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</si>
  <si>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</si>
  <si>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</si>
  <si>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</si>
  <si>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</si>
  <si>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</si>
  <si>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</si>
  <si>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</si>
  <si>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</si>
  <si>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</si>
  <si>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</si>
  <si>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</si>
  <si>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</si>
  <si>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</si>
  <si>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</si>
  <si>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</si>
  <si>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</si>
  <si>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</si>
  <si>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</si>
  <si>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</si>
  <si>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</si>
  <si>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</si>
  <si>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</si>
  <si>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</si>
  <si>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</si>
  <si>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</si>
  <si>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</si>
  <si>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</si>
  <si>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</si>
  <si>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</si>
  <si>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</si>
  <si>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</si>
  <si>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</si>
  <si>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</si>
  <si>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</si>
  <si>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</si>
  <si>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</si>
  <si>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</si>
  <si>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</si>
  <si>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</si>
  <si>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</si>
  <si>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</si>
  <si>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</si>
  <si>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</si>
  <si>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</si>
  <si>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</si>
  <si>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</si>
  <si>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</si>
  <si>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</si>
  <si>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</si>
  <si>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</si>
  <si>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</si>
  <si>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</si>
  <si>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</si>
  <si>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</si>
  <si>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</si>
  <si>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</si>
  <si>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</si>
  <si>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</si>
  <si>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</si>
  <si>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</si>
  <si>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</si>
  <si>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</si>
  <si>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</si>
  <si>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</si>
  <si>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</si>
  <si>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</si>
  <si>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</si>
  <si>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</si>
  <si>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</si>
  <si>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</si>
  <si>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</si>
  <si>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</si>
  <si>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</si>
  <si>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</si>
  <si>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</si>
  <si>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</si>
  <si>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</si>
  <si>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</si>
  <si>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</si>
  <si>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</si>
  <si>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</si>
  <si>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</si>
  <si>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</si>
  <si>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</si>
  <si>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</si>
  <si>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</si>
  <si>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</si>
  <si>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</si>
  <si>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</si>
  <si>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</si>
  <si>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</si>
  <si>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</si>
  <si>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</si>
  <si>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</si>
  <si>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</si>
  <si>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</si>
  <si>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</si>
  <si>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</si>
  <si>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</si>
  <si>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</si>
  <si>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</si>
  <si>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</si>
  <si>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</si>
  <si>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</si>
  <si>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</si>
  <si>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</si>
  <si>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</si>
  <si>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</si>
  <si>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</si>
  <si>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</si>
  <si>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</si>
  <si>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</si>
  <si>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</si>
  <si>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</si>
  <si>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</si>
  <si>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</si>
  <si>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</si>
  <si>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</si>
  <si>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</si>
  <si>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</si>
  <si>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</si>
  <si>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</si>
  <si>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</si>
  <si>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</si>
  <si>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</si>
  <si>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</si>
  <si>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</si>
  <si>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</si>
  <si>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</si>
  <si>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</si>
  <si>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</si>
  <si>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</si>
  <si>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</si>
  <si>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</si>
  <si>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</si>
  <si>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</si>
  <si>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</si>
  <si>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</si>
  <si>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</si>
  <si>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</si>
  <si>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</si>
  <si>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</si>
  <si>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</si>
  <si>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</si>
  <si>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</si>
  <si>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</si>
  <si>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</si>
  <si>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</si>
  <si>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</si>
  <si>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</si>
  <si>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</si>
  <si>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</si>
  <si>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</si>
  <si>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</si>
  <si>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</si>
  <si>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</si>
  <si>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</si>
  <si>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</si>
  <si>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</si>
  <si>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</si>
  <si>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</si>
  <si>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</si>
  <si>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</si>
  <si>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</si>
  <si>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</si>
  <si>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</si>
  <si>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</si>
  <si>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</si>
  <si>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</si>
  <si>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</si>
  <si>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</si>
  <si>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</si>
  <si>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</si>
  <si>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</si>
  <si>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</si>
  <si>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</si>
  <si>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</si>
  <si>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</si>
  <si>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</si>
  <si>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</si>
  <si>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</si>
  <si>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</si>
  <si>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</si>
  <si>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</si>
  <si>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</si>
  <si>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</si>
  <si>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</si>
  <si>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</si>
  <si>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</si>
  <si>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</si>
  <si>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</si>
  <si>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</si>
  <si>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</si>
  <si>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</si>
  <si>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</si>
  <si>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</si>
  <si>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</si>
  <si>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</si>
  <si>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</si>
  <si>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</si>
  <si>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</si>
  <si>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</si>
  <si>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</si>
  <si>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</si>
  <si>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</si>
  <si>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</si>
  <si>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</si>
  <si>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</si>
  <si>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</si>
  <si>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</si>
  <si>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</si>
  <si>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</si>
  <si>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</si>
  <si>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</si>
  <si>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</si>
  <si>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</si>
  <si>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</si>
  <si>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</si>
  <si>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</si>
  <si>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</si>
  <si>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</si>
  <si>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</si>
  <si>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</si>
  <si>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</si>
  <si>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</si>
  <si>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</si>
  <si>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</si>
  <si>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</si>
  <si>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</si>
  <si>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</si>
  <si>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</si>
  <si>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</si>
  <si>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</si>
  <si>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</si>
  <si>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</si>
  <si>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</si>
  <si>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</si>
  <si>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</si>
  <si>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</si>
  <si>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</si>
  <si>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</si>
  <si>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</si>
  <si>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</si>
  <si>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</si>
  <si>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</si>
  <si>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</si>
  <si>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</si>
  <si>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</si>
  <si>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</si>
  <si>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</si>
  <si>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</si>
  <si>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</si>
  <si>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</si>
  <si>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</si>
  <si>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</si>
  <si>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</si>
  <si>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</si>
  <si>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</si>
  <si>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</si>
  <si>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</si>
  <si>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</si>
  <si>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</si>
  <si>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</si>
  <si>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</si>
  <si>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</si>
  <si>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</si>
  <si>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</si>
  <si>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</si>
  <si>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</si>
  <si>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</si>
  <si>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</si>
  <si>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</si>
  <si>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</si>
  <si>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</si>
  <si>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</si>
  <si>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</si>
  <si>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</si>
  <si>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</si>
  <si>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</si>
  <si>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</si>
  <si>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</si>
  <si>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</si>
  <si>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</si>
  <si>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</si>
  <si>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</si>
  <si>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</si>
  <si>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</si>
  <si>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</si>
  <si>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</si>
  <si>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</si>
  <si>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</si>
  <si>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</si>
  <si>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</si>
  <si>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</si>
  <si>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</si>
  <si>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</si>
  <si>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</si>
  <si>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</si>
  <si>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</si>
  <si>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</si>
  <si>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</si>
  <si>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</si>
  <si>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</si>
  <si>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</si>
  <si>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</si>
  <si>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</si>
  <si>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</si>
  <si>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</si>
  <si>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</si>
  <si>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</si>
  <si>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</si>
  <si>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</si>
  <si>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</si>
  <si>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</si>
  <si>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</si>
  <si>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</si>
  <si>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</si>
  <si>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</si>
  <si>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</si>
  <si>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</si>
  <si>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</si>
  <si>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</si>
  <si>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</si>
  <si>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</si>
  <si>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</si>
  <si>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</si>
  <si>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</si>
  <si>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</si>
  <si>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</si>
  <si>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</si>
  <si>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</si>
  <si>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</si>
  <si>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</si>
  <si>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</si>
  <si>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</si>
  <si>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</si>
  <si>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</si>
  <si>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</si>
  <si>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</si>
  <si>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</si>
  <si>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</si>
  <si>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</si>
  <si>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</si>
  <si>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</si>
  <si>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</si>
  <si>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</si>
  <si>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</si>
  <si>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</si>
  <si>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</si>
  <si>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</si>
  <si>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</si>
  <si>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</si>
  <si>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</si>
  <si>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</si>
  <si>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</si>
  <si>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</si>
  <si>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</si>
  <si>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</si>
  <si>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</si>
  <si>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</si>
  <si>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</si>
  <si>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</si>
  <si>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</si>
  <si>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</si>
  <si>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</si>
  <si>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</si>
  <si>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</si>
  <si>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</si>
  <si>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</si>
  <si>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</si>
  <si>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</si>
  <si>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</si>
  <si>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</si>
  <si>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</si>
  <si>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</si>
  <si>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</si>
  <si>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</si>
  <si>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</si>
  <si>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</si>
  <si>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</si>
  <si>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</si>
  <si>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</si>
  <si>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</si>
  <si>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</si>
  <si>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</si>
  <si>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</si>
  <si>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</si>
  <si>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</si>
  <si>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</si>
  <si>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</si>
  <si>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</si>
  <si>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</si>
  <si>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</si>
  <si>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</si>
  <si>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</si>
  <si>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</si>
  <si>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</si>
  <si>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</si>
  <si>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</si>
  <si>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</si>
  <si>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</si>
  <si>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</si>
  <si>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</si>
  <si>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</si>
  <si>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</si>
  <si>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</si>
  <si>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</si>
  <si>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</si>
  <si>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</si>
  <si>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</si>
  <si>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</si>
  <si>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</si>
  <si>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</si>
  <si>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</si>
  <si>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</si>
  <si>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</si>
  <si>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</si>
  <si>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</si>
  <si>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</si>
  <si>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</si>
  <si>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</si>
  <si>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</si>
  <si>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</si>
  <si>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</si>
  <si>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</si>
  <si>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</si>
  <si>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</si>
  <si>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</si>
  <si>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</si>
  <si>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</si>
  <si>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</si>
  <si>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</si>
  <si>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</si>
  <si>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</si>
  <si>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</si>
  <si>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</si>
  <si>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</si>
  <si>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</si>
  <si>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</si>
  <si>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</si>
  <si>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</si>
  <si>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</si>
  <si>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</si>
  <si>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</si>
  <si>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</si>
  <si>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</si>
  <si>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</si>
  <si>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</si>
  <si>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</si>
  <si>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</si>
  <si>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</si>
  <si>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</si>
  <si>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</si>
  <si>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</si>
  <si>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</si>
  <si>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</si>
  <si>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</si>
  <si>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</si>
  <si>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</si>
  <si>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</si>
  <si>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</si>
  <si>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</si>
  <si>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</si>
  <si>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</si>
  <si>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</si>
  <si>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</si>
  <si>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</si>
  <si>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</si>
  <si>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</si>
  <si>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</si>
  <si>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</si>
  <si>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</si>
  <si>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</si>
  <si>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</si>
  <si>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</si>
  <si>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</si>
  <si>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</si>
  <si>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</si>
  <si>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</si>
  <si>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</si>
  <si>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</si>
  <si>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</si>
  <si>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</si>
  <si>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</si>
  <si>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</si>
  <si>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</si>
  <si>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</si>
  <si>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</si>
  <si>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</si>
  <si>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</si>
  <si>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</si>
  <si>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</si>
  <si>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</si>
  <si>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</si>
  <si>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</si>
  <si>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</si>
  <si>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</si>
  <si>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</si>
  <si>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</si>
  <si>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</si>
  <si>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</si>
  <si>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</si>
  <si>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</si>
  <si>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</si>
  <si>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</si>
  <si>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</si>
  <si>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</si>
  <si>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</si>
  <si>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</si>
  <si>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</si>
  <si>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</si>
  <si>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</si>
  <si>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</si>
  <si>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</si>
  <si>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</si>
  <si>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</si>
  <si>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</si>
  <si>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</si>
  <si>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</si>
  <si>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</si>
  <si>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</si>
  <si>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</si>
  <si>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</si>
  <si>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</si>
  <si>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</si>
  <si>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</si>
  <si>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</si>
  <si>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</si>
  <si>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</si>
  <si>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</si>
  <si>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</si>
  <si>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</si>
  <si>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</si>
  <si>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</si>
  <si>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</si>
  <si>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</si>
  <si>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</si>
  <si>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</si>
  <si>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</si>
  <si>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</si>
  <si>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</si>
  <si>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</si>
  <si>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</si>
  <si>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</si>
  <si>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</si>
  <si>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</si>
  <si>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</si>
  <si>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</si>
  <si>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</si>
  <si>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</si>
  <si>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</si>
  <si>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</si>
  <si>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</si>
  <si>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</si>
  <si>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</si>
  <si>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</si>
  <si>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</si>
  <si>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</si>
  <si>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</si>
  <si>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</si>
  <si>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</si>
  <si>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</si>
  <si>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</si>
  <si>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</si>
  <si>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</si>
  <si>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</si>
  <si>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</si>
  <si>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</si>
  <si>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</si>
  <si>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</si>
  <si>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</si>
  <si>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</si>
  <si>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</si>
  <si>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</si>
  <si>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</si>
  <si>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</si>
  <si>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</si>
  <si>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</si>
  <si>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</si>
  <si>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</si>
  <si>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</si>
  <si>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</si>
  <si>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</si>
  <si>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</si>
  <si>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</si>
  <si>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</si>
  <si>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</si>
  <si>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</si>
  <si>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</si>
  <si>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</si>
  <si>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</si>
  <si>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</si>
  <si>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</si>
  <si>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</si>
  <si>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</si>
  <si>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</si>
  <si>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</si>
  <si>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</si>
  <si>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</si>
  <si>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</si>
  <si>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</si>
  <si>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</si>
  <si>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</si>
  <si>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</si>
  <si>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</si>
  <si>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</si>
  <si>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</si>
  <si>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</si>
  <si>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</si>
  <si>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</si>
  <si>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</si>
  <si>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</si>
  <si>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</si>
  <si>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</si>
  <si>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</si>
  <si>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</si>
  <si>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</si>
  <si>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</si>
  <si>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</si>
  <si>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</si>
  <si>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</si>
  <si>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</si>
  <si>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</si>
  <si>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</si>
  <si>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</si>
  <si>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</si>
  <si>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</si>
  <si>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</si>
  <si>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</si>
  <si>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</si>
  <si>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</si>
  <si>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</si>
  <si>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</si>
  <si>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</si>
  <si>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</si>
  <si>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</si>
  <si>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</si>
  <si>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</si>
  <si>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</si>
  <si>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</si>
  <si>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</si>
  <si>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</si>
  <si>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</si>
  <si>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</si>
  <si>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</si>
  <si>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</si>
  <si>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</si>
  <si>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</si>
  <si>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</si>
  <si>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</si>
  <si>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</si>
  <si>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</si>
  <si>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</si>
  <si>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</si>
  <si>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</si>
  <si>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</si>
  <si>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</si>
  <si>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</si>
  <si>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</si>
  <si>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</si>
  <si>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</si>
  <si>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</si>
  <si>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</si>
  <si>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</si>
  <si>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</si>
  <si>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</si>
  <si>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</si>
  <si>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</si>
  <si>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</si>
  <si>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</si>
  <si>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</si>
  <si>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</si>
  <si>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</si>
  <si>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</si>
  <si>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</si>
  <si>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</si>
  <si>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</si>
  <si>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</si>
  <si>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</si>
  <si>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</si>
  <si>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</si>
  <si>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</si>
  <si>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</si>
  <si>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</si>
  <si>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</si>
  <si>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</si>
  <si>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</si>
  <si>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</si>
  <si>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</si>
  <si>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</si>
  <si>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</si>
  <si>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</si>
  <si>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</si>
  <si>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</si>
  <si>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</si>
  <si>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</si>
  <si>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</si>
  <si>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</si>
  <si>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</si>
  <si>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</si>
  <si>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</si>
  <si>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</si>
  <si>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</si>
  <si>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</si>
  <si>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</si>
  <si>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</si>
  <si>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</si>
  <si>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</si>
  <si>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</si>
  <si>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</si>
  <si>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</si>
  <si>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</si>
  <si>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</si>
  <si>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</si>
  <si>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</si>
  <si>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</si>
  <si>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</si>
  <si>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</si>
  <si>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</si>
  <si>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</si>
  <si>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</si>
  <si>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</si>
  <si>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</si>
  <si>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</si>
  <si>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</si>
  <si>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</si>
  <si>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</si>
  <si>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</si>
  <si>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</si>
  <si>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</si>
  <si>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</si>
  <si>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</si>
  <si>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</si>
  <si>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</si>
  <si>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</si>
  <si>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</si>
  <si>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</si>
  <si>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</si>
  <si>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</si>
  <si>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</si>
  <si>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</si>
  <si>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</si>
  <si>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</si>
  <si>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</si>
  <si>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</si>
  <si>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</si>
  <si>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</si>
  <si>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</si>
  <si>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</si>
  <si>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</si>
  <si>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</si>
  <si>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</si>
  <si>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</si>
  <si>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</si>
  <si>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</si>
  <si>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</si>
  <si>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</si>
  <si>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</si>
  <si>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</si>
  <si>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</si>
  <si>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</si>
  <si>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</si>
  <si>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</si>
  <si>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</si>
  <si>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</si>
  <si>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</si>
  <si>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</si>
  <si>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</si>
  <si>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</si>
  <si>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</si>
  <si>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</si>
  <si>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</si>
  <si>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</si>
  <si>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</si>
  <si>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</si>
  <si>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</si>
  <si>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</si>
  <si>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</si>
  <si>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</si>
  <si>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</si>
  <si>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</si>
  <si>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</si>
  <si>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</si>
  <si>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</si>
  <si>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</si>
  <si>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</si>
  <si>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</si>
  <si>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</si>
  <si>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</si>
  <si>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</si>
  <si>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</si>
  <si>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</si>
  <si>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</si>
  <si>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</si>
  <si>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</si>
  <si>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</si>
  <si>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</si>
  <si>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</si>
  <si>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</si>
  <si>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</si>
  <si>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</si>
  <si>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</si>
  <si>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</si>
  <si>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</si>
  <si>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</si>
  <si>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</si>
  <si>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</si>
  <si>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</si>
  <si>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</si>
  <si>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</si>
  <si>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</si>
  <si>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</si>
  <si>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</si>
  <si>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</si>
  <si>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</si>
  <si>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</si>
  <si>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</si>
  <si>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</si>
  <si>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</si>
  <si>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</si>
  <si>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</si>
  <si>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</si>
  <si>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</si>
  <si>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</si>
  <si>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</si>
  <si>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</si>
  <si>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</si>
  <si>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</si>
  <si>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</si>
  <si>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</si>
  <si>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</si>
  <si>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</si>
  <si>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</si>
  <si>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</si>
  <si>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</si>
  <si>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</si>
  <si>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</si>
  <si>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</si>
  <si>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</si>
  <si>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</si>
  <si>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</si>
  <si>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</si>
  <si>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</si>
  <si>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</si>
  <si>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</si>
  <si>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</si>
  <si>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</si>
  <si>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</si>
  <si>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</si>
  <si>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</si>
  <si>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</si>
  <si>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</si>
  <si>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</si>
  <si>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</si>
  <si>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</si>
  <si>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</si>
  <si>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</si>
  <si>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</si>
  <si>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</si>
  <si>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</si>
  <si>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</si>
  <si>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</si>
  <si>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</si>
  <si>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</si>
  <si>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</si>
  <si>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</si>
  <si>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</si>
  <si>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</si>
  <si>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</si>
  <si>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</si>
  <si>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</si>
  <si>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</si>
  <si>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</si>
  <si>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</si>
  <si>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</si>
  <si>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</si>
  <si>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</si>
  <si>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</si>
  <si>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</si>
  <si>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</si>
  <si>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</si>
  <si>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</si>
  <si>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</si>
  <si>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</si>
  <si>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</si>
  <si>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</si>
  <si>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</si>
  <si>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</si>
  <si>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</si>
  <si>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</si>
  <si>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</si>
  <si>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</si>
  <si>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</si>
  <si>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</si>
  <si>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</si>
  <si>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</si>
  <si>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</si>
  <si>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</si>
  <si>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</si>
  <si>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</si>
  <si>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</si>
  <si>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</si>
  <si>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</si>
  <si>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</si>
  <si>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</si>
  <si>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</si>
  <si>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</si>
  <si>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</si>
  <si>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</si>
  <si>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</si>
  <si>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</si>
  <si>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</si>
  <si>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</si>
  <si>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</si>
  <si>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</si>
  <si>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</si>
  <si>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</si>
  <si>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</si>
  <si>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</si>
  <si>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</si>
  <si>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</si>
  <si>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</si>
  <si>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</si>
  <si>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</si>
  <si>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</si>
  <si>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</si>
  <si>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</si>
  <si>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</si>
  <si>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</si>
  <si>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</si>
  <si>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</si>
  <si>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</si>
  <si>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</si>
  <si>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</si>
  <si>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</si>
  <si>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</si>
  <si>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</si>
  <si>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</si>
  <si>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</si>
  <si>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</si>
  <si>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</si>
  <si>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</si>
  <si>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</si>
  <si>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</si>
  <si>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</si>
  <si>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</si>
  <si>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</si>
  <si>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</si>
  <si>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</si>
  <si>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</si>
  <si>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</si>
  <si>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</si>
  <si>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</si>
  <si>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</si>
  <si>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</si>
  <si>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</si>
  <si>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</si>
  <si>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</si>
  <si>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</si>
  <si>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</si>
  <si>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</si>
  <si>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</si>
  <si>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</si>
  <si>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</si>
  <si>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</si>
  <si>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</si>
  <si>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</si>
  <si>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</si>
  <si>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</si>
  <si>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</si>
  <si>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</si>
  <si>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</si>
  <si>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</si>
  <si>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</si>
  <si>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</si>
  <si>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</si>
  <si>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</si>
  <si>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</si>
  <si>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</si>
  <si>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</si>
  <si>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</si>
  <si>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</si>
  <si>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</si>
  <si>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</si>
  <si>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</si>
  <si>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</si>
  <si>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</si>
  <si>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</si>
  <si>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</si>
  <si>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</si>
  <si>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</si>
  <si>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</si>
  <si>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</si>
  <si>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</si>
  <si>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</si>
  <si>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</si>
  <si>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</si>
  <si>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</si>
  <si>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</si>
  <si>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</si>
  <si>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</si>
  <si>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</si>
  <si>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</si>
  <si>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</si>
  <si>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</si>
  <si>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</si>
  <si>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</si>
  <si>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</si>
  <si>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</si>
  <si>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</si>
  <si>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</si>
  <si>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</si>
  <si>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</si>
  <si>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</si>
  <si>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</si>
  <si>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</si>
  <si>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</si>
  <si>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</si>
  <si>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</si>
  <si>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</si>
  <si>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</si>
  <si>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</si>
  <si>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</si>
  <si>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</si>
  <si>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</si>
  <si>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</si>
  <si>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</si>
  <si>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</si>
  <si>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</si>
  <si>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</si>
  <si>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</si>
  <si>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</si>
  <si>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</si>
  <si>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</si>
  <si>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</si>
  <si>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</si>
  <si>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</si>
  <si>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</si>
  <si>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</si>
  <si>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</si>
  <si>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</si>
  <si>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</si>
  <si>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</si>
  <si>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</si>
  <si>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</si>
  <si>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</si>
  <si>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</si>
  <si>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</si>
  <si>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</si>
  <si>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</si>
  <si>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</si>
  <si>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</si>
  <si>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</si>
  <si>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</si>
  <si>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</si>
  <si>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</si>
  <si>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</si>
  <si>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</si>
  <si>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</si>
  <si>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</si>
  <si>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</si>
  <si>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</si>
  <si>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</si>
  <si>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</si>
  <si>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</si>
  <si>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</si>
  <si>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</si>
  <si>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</si>
  <si>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</si>
  <si>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</si>
  <si>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</si>
  <si>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</si>
  <si>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</si>
  <si>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</si>
  <si>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</si>
  <si>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</si>
  <si>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</si>
  <si>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</si>
  <si>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</si>
  <si>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</si>
  <si>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</si>
  <si>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</si>
  <si>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</si>
  <si>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</si>
  <si>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</si>
  <si>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</si>
  <si>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</si>
  <si>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</si>
  <si>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</si>
  <si>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</si>
  <si>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</si>
  <si>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</si>
  <si>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</si>
  <si>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</si>
  <si>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</si>
  <si>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</si>
  <si>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</si>
  <si>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</si>
  <si>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</si>
  <si>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</si>
  <si>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</si>
  <si>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</si>
  <si>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</si>
  <si>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</si>
  <si>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</si>
  <si>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</si>
  <si>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</si>
  <si>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</si>
  <si>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</si>
  <si>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</si>
  <si>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</si>
  <si>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</si>
  <si>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</si>
  <si>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</si>
  <si>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</si>
  <si>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</si>
  <si>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</si>
  <si>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</si>
  <si>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</si>
  <si>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</si>
  <si>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</si>
  <si>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</si>
  <si>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</si>
  <si>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</si>
  <si>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</si>
  <si>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</si>
  <si>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</si>
  <si>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</si>
  <si>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</si>
  <si>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</si>
  <si>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</si>
  <si>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</si>
  <si>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</si>
  <si>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</si>
  <si>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</si>
  <si>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</si>
  <si>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</si>
  <si>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</si>
  <si>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</si>
  <si>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</si>
  <si>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</si>
  <si>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</si>
  <si>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</si>
  <si>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</si>
  <si>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</si>
  <si>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</si>
  <si>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</si>
  <si>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</si>
  <si>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</si>
  <si>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</si>
  <si>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</si>
  <si>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</si>
  <si>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</si>
  <si>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</si>
  <si>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</si>
  <si>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</si>
  <si>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</si>
  <si>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</si>
  <si>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</si>
  <si>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</si>
  <si>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</si>
  <si>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</si>
  <si>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</si>
  <si>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</si>
  <si>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</si>
  <si>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</si>
  <si>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</si>
  <si>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</si>
  <si>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</si>
  <si>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</si>
  <si>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</si>
  <si>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</si>
  <si>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</si>
  <si>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</si>
  <si>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</si>
  <si>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</si>
  <si>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</si>
  <si>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</si>
  <si>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</si>
  <si>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</si>
  <si>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</si>
  <si>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</si>
  <si>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</si>
  <si>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</si>
  <si>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</si>
  <si>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</si>
  <si>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</si>
  <si>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</si>
  <si>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</si>
  <si>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</si>
  <si>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</si>
  <si>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</si>
  <si>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</si>
  <si>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</si>
  <si>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</si>
  <si>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</si>
  <si>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</si>
  <si>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</si>
  <si>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</si>
  <si>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</si>
  <si>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</si>
  <si>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</si>
  <si>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</si>
  <si>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</si>
  <si>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</si>
  <si>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</si>
  <si>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</si>
  <si>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</si>
  <si>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</si>
  <si>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</si>
  <si>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</si>
  <si>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</si>
  <si>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</si>
  <si>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</si>
  <si>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</si>
  <si>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</si>
  <si>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</si>
  <si>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</si>
  <si>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</si>
  <si>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</si>
  <si>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</si>
  <si>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</si>
  <si>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</si>
  <si>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</si>
  <si>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</si>
  <si>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</si>
  <si>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</si>
  <si>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</si>
  <si>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</si>
  <si>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</si>
  <si>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</si>
  <si>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</si>
  <si>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</si>
  <si>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</si>
  <si>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</si>
  <si>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</si>
  <si>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</si>
  <si>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</si>
  <si>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</si>
  <si>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</si>
  <si>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</si>
  <si>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</si>
  <si>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</si>
  <si>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</si>
  <si>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</si>
  <si>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</si>
  <si>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</si>
  <si>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</si>
  <si>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</si>
  <si>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</si>
  <si>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</si>
  <si>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</si>
  <si>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</si>
  <si>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</si>
  <si>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</si>
  <si>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</si>
  <si>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</si>
  <si>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</si>
  <si>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</si>
  <si>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</si>
  <si>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</si>
  <si>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</si>
  <si>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</si>
  <si>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</si>
  <si>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</si>
  <si>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</si>
  <si>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</si>
  <si>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</si>
  <si>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</si>
  <si>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</si>
  <si>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</si>
  <si>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</si>
  <si>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</si>
  <si>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</si>
  <si>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</si>
  <si>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</si>
  <si>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</si>
  <si>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</si>
  <si>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</si>
  <si>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</si>
  <si>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</si>
  <si>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</si>
  <si>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</si>
  <si>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</si>
  <si>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</si>
  <si>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</si>
  <si>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</si>
  <si>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</si>
  <si>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</si>
  <si>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</si>
  <si>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</si>
  <si>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</si>
  <si>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</si>
  <si>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</si>
  <si>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</si>
  <si>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</si>
  <si>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</si>
  <si>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</si>
  <si>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</si>
  <si>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</si>
  <si>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</si>
  <si>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</si>
  <si>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</si>
  <si>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</si>
  <si>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</si>
  <si>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</si>
  <si>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</si>
  <si>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</si>
  <si>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</si>
  <si>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</si>
  <si>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</si>
  <si>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</si>
  <si>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</si>
  <si>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</si>
  <si>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</si>
  <si>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</si>
  <si>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</si>
  <si>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</si>
  <si>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</si>
  <si>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</si>
  <si>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</si>
  <si>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</si>
  <si>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</si>
  <si>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</si>
  <si>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</si>
  <si>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</si>
  <si>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</si>
  <si>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</si>
  <si>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</si>
  <si>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</si>
  <si>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</si>
  <si>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</si>
  <si>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</si>
  <si>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</si>
  <si>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</si>
  <si>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</si>
  <si>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</si>
  <si>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</si>
  <si>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</si>
  <si>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</si>
  <si>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</si>
  <si>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</si>
  <si>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</si>
  <si>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</si>
  <si>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</si>
  <si>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</si>
  <si>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</si>
  <si>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</si>
  <si>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</si>
  <si>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</si>
  <si>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</si>
  <si>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</si>
  <si>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</si>
  <si>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</si>
  <si>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</si>
  <si>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</si>
  <si>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</si>
  <si>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</si>
  <si>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</si>
  <si>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</si>
  <si>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</si>
  <si>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</si>
  <si>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</si>
  <si>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</si>
  <si>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</si>
  <si>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</si>
  <si>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</si>
  <si>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</si>
  <si>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</si>
  <si>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</si>
  <si>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</si>
  <si>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</si>
  <si>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</si>
  <si>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</si>
  <si>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</si>
  <si>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</si>
  <si>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</si>
  <si>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</si>
  <si>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</si>
  <si>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</si>
  <si>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</si>
  <si>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</si>
  <si>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</si>
  <si>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</si>
  <si>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</si>
  <si>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</si>
  <si>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</si>
  <si>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</si>
  <si>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</si>
  <si>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</si>
  <si>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</si>
  <si>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</si>
  <si>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</si>
  <si>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</si>
  <si>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</si>
  <si>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</si>
  <si>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</si>
  <si>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</si>
  <si>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</si>
  <si>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</si>
  <si>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</si>
  <si>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</si>
  <si>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</si>
  <si>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</si>
  <si>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</si>
  <si>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</si>
  <si>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</si>
  <si>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</si>
  <si>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</si>
  <si>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</si>
  <si>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</si>
  <si>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</si>
  <si>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</si>
  <si>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</si>
  <si>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</si>
  <si>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</si>
  <si>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</si>
  <si>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</si>
  <si>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</si>
  <si>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</si>
  <si>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</si>
  <si>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</si>
  <si>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</si>
  <si>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</si>
  <si>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</si>
  <si>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</si>
  <si>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</si>
  <si>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</si>
  <si>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</si>
  <si>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</si>
  <si>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</si>
  <si>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</si>
  <si>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</si>
  <si>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</si>
  <si>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</si>
  <si>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</si>
  <si>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</si>
  <si>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</si>
  <si>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</si>
  <si>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</si>
  <si>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</si>
  <si>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</si>
  <si>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</si>
  <si>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</si>
  <si>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</si>
  <si>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</si>
  <si>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</si>
  <si>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</si>
  <si>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</si>
  <si>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</si>
  <si>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</si>
  <si>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</si>
  <si>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</si>
  <si>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</si>
  <si>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</si>
  <si>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</si>
  <si>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</si>
  <si>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</si>
  <si>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</si>
  <si>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</si>
  <si>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</si>
  <si>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</si>
  <si>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</si>
  <si>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</si>
  <si>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</si>
  <si>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</si>
  <si>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</si>
  <si>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</si>
  <si>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</si>
  <si>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</si>
  <si>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</si>
  <si>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</si>
  <si>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</si>
  <si>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</si>
  <si>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</si>
  <si>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</si>
  <si>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</si>
  <si>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</si>
  <si>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</si>
  <si>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</si>
  <si>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</si>
  <si>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</si>
  <si>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</si>
  <si>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</si>
  <si>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</si>
  <si>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</si>
  <si>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</si>
  <si>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</si>
  <si>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</si>
  <si>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</si>
  <si>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</si>
  <si>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</si>
  <si>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</si>
  <si>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</si>
  <si>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</si>
  <si>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</si>
  <si>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</si>
  <si>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</si>
  <si>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</si>
  <si>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</si>
  <si>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</si>
  <si>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</si>
  <si>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</si>
  <si>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</si>
  <si>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</si>
  <si>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</si>
  <si>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</si>
  <si>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</si>
  <si>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</si>
  <si>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</si>
  <si>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</si>
  <si>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</si>
  <si>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</si>
  <si>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</si>
  <si>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</si>
  <si>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</si>
  <si>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</si>
  <si>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</si>
  <si>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</si>
  <si>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</si>
  <si>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</si>
  <si>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</si>
  <si>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</si>
  <si>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</si>
  <si>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</si>
  <si>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</si>
  <si>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</si>
  <si>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</si>
  <si>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</si>
  <si>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</si>
  <si>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</si>
  <si>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</si>
  <si>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</si>
  <si>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</si>
  <si>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</si>
  <si>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</si>
  <si>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</si>
  <si>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</si>
  <si>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</si>
  <si>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</si>
  <si>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</si>
  <si>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</si>
  <si>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</si>
  <si>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</si>
  <si>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</si>
  <si>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</si>
  <si>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</si>
  <si>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</si>
  <si>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</si>
  <si>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</si>
  <si>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</si>
  <si>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</si>
  <si>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</si>
  <si>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</si>
  <si>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</si>
  <si>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</si>
  <si>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</si>
  <si>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</si>
  <si>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</si>
  <si>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</si>
  <si>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</si>
  <si>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</si>
  <si>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</si>
  <si>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</si>
  <si>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</si>
  <si>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</si>
  <si>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</si>
  <si>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</si>
  <si>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</si>
  <si>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</si>
  <si>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</si>
  <si>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</si>
  <si>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</si>
  <si>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</si>
  <si>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</si>
  <si>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</si>
  <si>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</si>
  <si>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</si>
  <si>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</si>
  <si>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</si>
  <si>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</si>
  <si>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</si>
  <si>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</si>
  <si>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</si>
  <si>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</si>
  <si>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</si>
  <si>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</si>
  <si>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</si>
  <si>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</si>
  <si>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</si>
  <si>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</si>
  <si>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</si>
  <si>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</si>
  <si>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</si>
  <si>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</si>
  <si>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</si>
  <si>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</si>
  <si>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</si>
  <si>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</si>
  <si>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</si>
  <si>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</si>
  <si>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</si>
  <si>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</si>
  <si>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</si>
  <si>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</si>
  <si>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</si>
  <si>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</si>
  <si>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</si>
  <si>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</si>
  <si>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</si>
  <si>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</si>
  <si>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</si>
  <si>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</si>
  <si>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</si>
  <si>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</si>
  <si>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</si>
  <si>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</si>
  <si>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</si>
  <si>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</si>
  <si>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</si>
  <si>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</si>
  <si>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</si>
  <si>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</si>
  <si>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</si>
  <si>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</si>
  <si>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</si>
  <si>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</si>
  <si>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</si>
  <si>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</si>
  <si>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</si>
  <si>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</si>
  <si>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</si>
  <si>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</si>
  <si>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</si>
  <si>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</si>
  <si>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</si>
  <si>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</si>
  <si>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</si>
  <si>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</si>
  <si>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</si>
  <si>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</si>
  <si>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</si>
  <si>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</si>
  <si>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</si>
  <si>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</si>
  <si>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</si>
  <si>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</si>
  <si>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</si>
  <si>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</si>
  <si>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</si>
  <si>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</si>
  <si>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</si>
  <si>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</si>
  <si>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</si>
  <si>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</si>
  <si>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</si>
  <si>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</si>
  <si>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</si>
  <si>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</si>
  <si>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</si>
  <si>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</si>
  <si>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</si>
  <si>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</si>
  <si>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</si>
  <si>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</si>
  <si>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</si>
  <si>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</si>
  <si>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</si>
  <si>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</si>
  <si>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</si>
  <si>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</si>
  <si>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</si>
  <si>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</si>
  <si>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</si>
  <si>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</si>
  <si>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</si>
  <si>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</si>
  <si>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</si>
  <si>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</si>
  <si>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</si>
  <si>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</si>
  <si>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</si>
  <si>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</si>
  <si>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</si>
  <si>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</si>
  <si>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</si>
  <si>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</si>
  <si>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</si>
  <si>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</si>
  <si>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</si>
  <si>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</si>
  <si>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</si>
  <si>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</si>
  <si>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</si>
  <si>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</si>
  <si>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</si>
  <si>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</si>
  <si>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</si>
  <si>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</si>
  <si>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</si>
  <si>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</si>
  <si>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</si>
  <si>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</si>
  <si>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</si>
  <si>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</si>
  <si>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</si>
  <si>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</si>
  <si>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</si>
  <si>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</si>
  <si>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</si>
  <si>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</si>
  <si>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</si>
  <si>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</si>
  <si>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</si>
  <si>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</si>
  <si>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</si>
  <si>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</si>
  <si>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</si>
  <si>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</si>
  <si>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</si>
  <si>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</si>
  <si>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</si>
  <si>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</si>
  <si>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</si>
  <si>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</si>
  <si>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</si>
  <si>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</si>
  <si>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</si>
  <si>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</si>
  <si>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</si>
  <si>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</si>
  <si>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</si>
  <si>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</si>
  <si>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</si>
  <si>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</si>
  <si>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</si>
  <si>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</si>
  <si>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</si>
  <si>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</si>
  <si>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</si>
  <si>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</si>
  <si>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</si>
  <si>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</si>
  <si>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</si>
  <si>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</si>
  <si>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</si>
  <si>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</si>
  <si>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</si>
  <si>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</si>
  <si>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</si>
  <si>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</si>
  <si>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</si>
  <si>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</si>
  <si>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</si>
  <si>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</si>
  <si>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</si>
  <si>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</si>
  <si>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</si>
  <si>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</si>
  <si>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</si>
  <si>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</si>
  <si>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</si>
  <si>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</si>
  <si>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</si>
  <si>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</si>
  <si>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</si>
  <si>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</si>
  <si>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</si>
  <si>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</si>
  <si>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</si>
  <si>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</si>
  <si>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</si>
  <si>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</si>
  <si>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</si>
  <si>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</si>
  <si>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</si>
  <si>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</si>
  <si>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</si>
  <si>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</si>
  <si>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</si>
  <si>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</si>
  <si>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</si>
  <si>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</si>
  <si>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</si>
  <si>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</si>
  <si>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</si>
  <si>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</si>
  <si>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</si>
  <si>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</si>
  <si>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</si>
  <si>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</si>
  <si>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</si>
  <si>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</si>
  <si>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</si>
  <si>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</si>
  <si>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</si>
  <si>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</si>
  <si>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</si>
  <si>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</si>
  <si>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</si>
  <si>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</si>
  <si>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</si>
  <si>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</si>
  <si>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</si>
  <si>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</si>
  <si>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 xml:space="preserve">team saved hub site </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</si>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</sst>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36"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1" totalsRowShown="0" headerRowDxfId="47" dataDxfId="46" headerRowBorderDxfId="44" tableBorderDxfId="45" totalsRowBorderDxfId="43">
  <autoFilter ref="A1:L4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321.54729629629583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9.2423611109552439E-2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45984.495722222222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45984.495722222222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45984.495722222222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45984.495722222222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45984.495722222222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45984.495722222222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45984.495722222222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45984.495722222222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45984.495722222222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45984.495722222222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45984.495722222222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45984.495722222222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45984.495722222222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45984.495722222222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45984.495722222222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45984.495722222222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45984.495722222222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45984.495722222222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45984.495722222222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45984.495722222222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45984.495722222222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45984.495722222222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45984.495722222222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45984.495722222222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45984.495722222222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45984.495722222222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45984.495722222222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45984.495722222222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45984.495722222222</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45984.495722222222</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9FBD1850-4C37-4539-A588-93CEF300E759}"/>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159.4958847222224</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0.10830370370240416</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3.8708796295395587E-2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45984.495722685184</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45984.495722685184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45984.495722685184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45984.495722685184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45984.495722685184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45984.495722685184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45984.495722685184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45984.495722685184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45984.495722685184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45984.495722685184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45984.495722685184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45984.495722685184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45984.495722685184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45984.495722685184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45984.495722685184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45984.495722685184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45984.495722685184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45984.495722685184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45984.495722685184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45984.495722685184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45984.495722685184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45984.495722685184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45984.495722685184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45984.495722685184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45984.495722685184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45984.495722685184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45984.495722685184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45984.495722685184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45984.495722685184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45984.495722685184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45984.495722685184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45984.495722685184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45984.495722685184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45984.495722685184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45984.495722685184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45984.495722685184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45984.495722685184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45984.495722685184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45984.495722685184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45984.495722685184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45984.495722685184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45984.495722685184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45984.495722685184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45984.495722685184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45984.495722685184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45984.495722685184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45984.495722685184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45984.495722685184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45984.495722685184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45984.495722685184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45984.495722685184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45984.495722685184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45984.495722685184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45984.495722685184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45984.495722685184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45984.495722685184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45984.495722685184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45984.495722685184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45984.495722685184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45984.495722685184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45984.495722685184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45984.495722685184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45984.495722685184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45984.495722685184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45984.495722685184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45984.495722685184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45984.495722685184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45984.495722685184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45984.495722685184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45984.495722685184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45984.495722685184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45984.495722685184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45984.495722685184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45984.495722685184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45984.495722685184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45984.495722685184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45984.495722685184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45984.495722685184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45984.495722685184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45984.495722685184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45984.495722685184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45984.495722685184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45984.495722685184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45984.495722685184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45984.495722685184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45984.495722685184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45984.495722685184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45984.495722685184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45984.495722685184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45984.495722685184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45984.495722685184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45984.495722685184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45984.495722685184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45984.495722685184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45984.495722685184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45984.495722685184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45984.495722685184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45984.495722685184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45984.495722685184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45984.495722685184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45984.495722685184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45984.495722685184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45984.495722685184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45984.495722685184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45984.495722685184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45984.495722685184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45984.495722685184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45984.495722685184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45984.495722685184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45984.495722685184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45984.495722685184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45984.495722685184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45984.495722685184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45984.495722685184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45984.495722685184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45984.495722685184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45984.495722685184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45984.495722685184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45984.495722685184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45984.495722685184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45984.495722685184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45984.495722685184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45984.495722685184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45984.495722685184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45984.495722685184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45984.495722685184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45984.495722685184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45984.495722685184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45984.495722685184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45984.495722685184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45984.495722685184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45984.495722685184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45984.495722685184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45984.495722685184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45984.495722685184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45984.495722685184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45984.495722685184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45984.495722685184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45984.495722685184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45984.495722685184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45984.495722685184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45984.495722685184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45984.495722685184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45984.495722685184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45984.495722685184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45984.495722685184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45984.495722685184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45984.495722685184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45984.495722685184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45984.495722685184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45984.495722685184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45984.495722685184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45984.495722685184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45984.495722685184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45984.495722685184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45984.495722685184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45984.495722685184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45984.495722685184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45984.495722685184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45984.495722685184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45984.495722685184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45984.495722685184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45984.495722685184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45984.495722685184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45984.495722685184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45984.495722685184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45984.495722685184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45984.495722685184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45984.495722685184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45984.495722685184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45984.495722685184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45984.495722685184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45984.495722685184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45984.495722685184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45984.495722685184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45984.495722685184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45984.495722685184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45984.495722685184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45984.495722685184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45984.495722685184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45984.495722685184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45984.495722685184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45984.495722685184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45984.495722685184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45984.495722685184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45984.495722685184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45984.495722685184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45984.495722685184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45984.495722685184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45984.495722685184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45984.495722685184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45984.495722685184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45984.495722685184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45984.495722685184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45984.495722685184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45984.495722685184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45984.495722685184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45984.495722685184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45984.495722685184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45984.495722685184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45984.495722685184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45984.495722685184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45984.495722685184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45984.495722685184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45984.495722685184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45984.495722685184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45984.495722685184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45984.495722685184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45984.495722685184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45984.495722685184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45984.495722685184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45984.495722685184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45984.495722685184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45984.495722685184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45984.495722685184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45984.495722685184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45984.495722685184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45984.495722685184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45984.495722685184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45984.495722685184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45984.495722685184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45984.495722685184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45984.495722685184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45984.495722685184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45984.495722685184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45984.495722685184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45984.495722685184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45984.495722685184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45984.495722685184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45984.495722685184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45984.495722685184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45984.495722685184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45984.495722685184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45984.495722685184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45984.495722685184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45984.495722685184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45984.495722685184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45984.495722685184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45984.495722685184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45984.495722685184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45984.495722685184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45984.495722685184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45984.495722685184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45984.495722685184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45984.495722685184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45984.495722685184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45984.495722685184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45984.495722685184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45984.495722685184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45984.495722685184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45984.495722685184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45984.495722685184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45984.495722685184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45984.495722685184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45984.495722685184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45984.495722685184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45984.495722685184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45984.495722685184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45984.495722685184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45984.495722685184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45984.495722685184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45984.495722685184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45984.495722685184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45984.495722685184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45984.495722685184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45984.495722685184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45984.495722685184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45984.495722685184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45984.495722685184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45984.495722685184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45984.495722685184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45984.495722685184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45984.495722685184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45984.495722685184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45984.495722685184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45984.495722685184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45984.495722685184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45984.495722685184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45984.495722685184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45984.495722685184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45984.495722685184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45984.495722685184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45984.495722685184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45984.495722685184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45984.495722685184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45984.495722685184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45984.495722685184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45984.495722685184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45984.495722685184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45984.495722685184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45984.495722685184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45984.495722685184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45984.495722685184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45984.495722685184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45984.495722685184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45984.495722685184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45984.495722685184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45984.495722685184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45984.495722685184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45984.495722685184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45984.495722685184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45984.495722685184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45984.495722685184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45984.495722685184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45984.495722685184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45984.495722685184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45984.495722685184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45984.495722685184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45984.495722685184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45984.495722685184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45984.495722685184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45984.495722685184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45984.495722685184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45984.495722685184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45984.495722685184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45984.495722685184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45984.495722685184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45984.495722685184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45984.495722685184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45984.495722685184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45984.495722685184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45984.495722685184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45984.495722685184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45984.495722685184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45984.495722685184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45984.495722685184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45984.495722685184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45984.495722685184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45984.495722685184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45984.495722685184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45984.495722685184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45984.495722685184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45984.495722685184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45984.495722685184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45984.495722685184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45984.495722685184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45984.495722685184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45984.495722685184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45984.495722685184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45984.495722685184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45984.495722685184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45984.495722685184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45984.495722685184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45984.495722685184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45984.495722685184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45984.495722685184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45984.495722685184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45984.495722685184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45984.495722685184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45984.495722685184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45984.495722685184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45984.495722685184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45984.495722685184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45984.495722685184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45984.495722685184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45984.495722685184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45984.495722685184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45984.495722685184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45984.495722685184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45984.495722685184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45984.495722685184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45984.495722685184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45984.495722685184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45984.495722685184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45984.495722685184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45984.495722685184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45984.495722685184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45984.495722685184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45984.495722685184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45984.495722685184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45984.495722685184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45984.495722685184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45984.495722685184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45984.495722685184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45984.495722685184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45984.495722685184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45984.495722685184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45984.495722685184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45984.495722685184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45984.495722685184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45984.495722685184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45984.495722685184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45984.495722685184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45984.495722685184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45984.495722685184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45984.495722685184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45984.495722685184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45984.495722685184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45984.495722685184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45984.495722685184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45984.495722685184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45984.495722685184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45984.495722685184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45984.495722685184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45984.495722685184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45984.495722685184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45984.495722685184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45984.495722685184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45984.495722685184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45984.495722685184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45984.495722685184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45984.495722685184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45984.495722685184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45984.495722685184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45984.495722685184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45984.495722685184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45984.495722685184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45984.495722685184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45984.495722685184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45984.495722685184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45984.495722685184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45984.495722685184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45984.495722685184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45984.495722685184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45984.495722685184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45984.495722685184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45984.495722685184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45984.495722685184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45984.495722685184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45984.495722685184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45984.495722685184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45984.495722685184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45984.495722685184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45984.495722685184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45984.495722685184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45984.495722685184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45984.495722685184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45984.495722685184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45984.495722685184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45984.495722685184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45984.495722685184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45984.495722685184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45984.495722685184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45984.495722685184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45984.495722685184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45984.495722685184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45984.495722685184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45984.495722685184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45984.495722685184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45984.495722685184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45984.495722685184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45984.495722685184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45984.495722685184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45984.495722685184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45984.495722685184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45984.495722685184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45984.495722685184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45984.495722685184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45984.495722685184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45984.495722685184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45984.495722685184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45984.495722685184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45984.495722685184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45984.495722685184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45984.495722685184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45984.495722685184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45984.495722685184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45984.495722685184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45984.495722685184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45984.495722685184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45984.495722685184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45984.495722685184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45984.495722685184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45984.495722685184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45984.495722685184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45984.495722685184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45984.495722685184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45984.495722685184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45984.495722685184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45984.495722685184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45984.495722685184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45984.495722685184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45984.495722685184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45984.495722685184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45984.495722685184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45984.495722685184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45984.495722685184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45984.495722685184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45984.495722685184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45984.495722685184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45984.495722685184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45984.495722685184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45984.495722685184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45984.495722685184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45984.495722685184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45984.495722685184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45984.495722685184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45984.495722685184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45984.495722685184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45984.495722685184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45984.495722685184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45984.495722685184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45984.495722685184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45984.495722685184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45984.495722685184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45984.495722685184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45984.495722685184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45984.495722685184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45984.495722685184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45984.495722685184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45984.495722685184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45984.495722685184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45984.495722685184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45984.495722685184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45984.495722685184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45984.495722685184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45984.495722685184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45984.495722685184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45984.495722685184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45984.495722685184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45984.495722685184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45984.495722685184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45984.495722685184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45984.495722685184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45984.495722685184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45984.495722685184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45984.495722685184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45984.495722685184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45984.495722685184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45984.495722685184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45984.495722685184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45984.495722685184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45984.495722685184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45984.495722685184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45984.495722685184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45984.495722685184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45984.495722685184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45984.495722685184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45984.495722685184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45984.495722685184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45984.495722685184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45984.495722685184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45984.495722685184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45984.495722685184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45984.495722685184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45984.495722685184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45984.495722685184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45984.495722685184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45984.495722685184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45984.495722685184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45984.495722685184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45984.495722685184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45984.495722685184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45984.495722685184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45984.495722685184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45984.495722685184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45984.495722685184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45984.495722685184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45984.495722685184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45984.495722685184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45984.495722685184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45984.495722685184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45984.495722685184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45984.495722685184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45984.495722685184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45984.495722685184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45984.495722685184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45984.495722685184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45984.495722685184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45984.495722685184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45984.495722685184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45984.495722685184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45984.495722685184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45984.495722685184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45984.495722685184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45984.495722685184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45984.495722685184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45984.495722685184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45984.495722685184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45984.495722685184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45984.495722685184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45984.495722685184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45984.495722685184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45984.495722685184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45984.495722685184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45984.495722685184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45984.495722685184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45984.495722685184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45984.495722685184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45984.495722685184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45984.495722685184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45984.495722685184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45984.495722685184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45984.495722685184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45984.495722685184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45984.495722685184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45984.495722685184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45984.495722685184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45984.495722685184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45984.495722685184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45984.495722685184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45984.495722685184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45984.495722685184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45984.495722685184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45984.495722685184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45984.495722685184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45984.495722685184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45984.495722685184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45984.495722685184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45984.495722685184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45984.495722685184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45984.495722685184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45984.495722685184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45984.495722685184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45984.495722685184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45984.495722685184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45984.495722685184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45984.495722685184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45984.495722685184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45984.495722685184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45984.495722685184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45984.495722685184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45984.495722685184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45984.495722685184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45984.495722685184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45984.495722685184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45984.495722685184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45984.495722685184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45984.495722685184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45984.495722685184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45984.495722685184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45984.495722685184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45984.495722685184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45984.495722685184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45984.495722685184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45984.495722685184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45984.495722685184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45984.495722685184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45984.495722685184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45984.495722685184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45984.495722685184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45984.495722685184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45984.495722685184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45984.495722685184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45984.495722685184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45984.495722685184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45984.495722685184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45984.495722685184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45984.495722685184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45984.495722685184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45984.495722685184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45984.495722685184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45984.495722685184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45984.495722685184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45984.495722685184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45984.495722685184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45984.495722685184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45984.495722685184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45984.495722685184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45984.495722685184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45984.495722685184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45984.495722685184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45984.495722685184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45984.495722685184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45984.495722685184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45984.495722685184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45984.495722685184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45984.495722685184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45984.495722685184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45984.495722685184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45984.495722685184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45984.495722685184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45984.495722685184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45984.495722685184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45984.495722685184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45984.495722685184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45984.495722685184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45984.495722685184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45984.495722685184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45984.495722685184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45984.495722685184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45984.495722685184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45984.495722685184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45984.495722685184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45984.495722685184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45984.495722685184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45984.495722685184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45984.495722685184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45984.495722685184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45984.495722685184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45984.495722685184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45984.495722685184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45984.495722685184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45984.495722685184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45984.495722685184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45984.495722685184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45984.495722685184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45984.495722685184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45984.495722685184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45984.495722685184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45984.495722685184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45984.495722685184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45984.495722685184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45984.495722685184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45984.495722685184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45984.495722685184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45984.495722685184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45984.495722685184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45984.495722685184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45984.495722685184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45984.495722685184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45984.495722685184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45984.495722685184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45984.495722685184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45984.495722685184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45984.495722685184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45984.495722685184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45984.495722685184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45984.495722685184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45984.495722685184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45984.495722685184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45984.495722685184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45984.495722685184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45984.495722685184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45984.495722685184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45984.495722685184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45984.495722685184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45984.495722685184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45984.495722685184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45984.495722685184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45984.495722685184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45984.495722685184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45984.495722685184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45984.495722685184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45984.495722685184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45984.495722685184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45984.495722685184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45984.495722685184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45984.495722685184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45984.495722685184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45984.495722685184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45984.495722685184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45984.495722685184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45984.495722685184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45984.495722685184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45984.495722685184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45984.495722685184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45984.495722685184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45984.495722685184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45984.495722685184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45984.495722685184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45984.495722685184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45984.495722685184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45984.495722685184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45984.495722685184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45984.495722685184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45984.495722685184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45984.495722685184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45984.495722685184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45984.495722685184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45984.495722685184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45984.495722685184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45984.495722685184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45984.495722685184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45984.495722685184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45984.495722685184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45984.495722685184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45984.495722685184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45984.495722685184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45984.495722685184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45984.495722685184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45984.495722685184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45984.495722685184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45984.495722685184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45984.495722685184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45984.495722685184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45984.495722685184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45984.495722685184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45984.495722685184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45984.495722685184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45984.495722685184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45984.495722685184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45984.495722685184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45984.495722685184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45984.495722685184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45984.495722685184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45984.495722685184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45984.495722685184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45984.495722685184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45984.495722685184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45984.495722685184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45984.495722685184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45984.495722685184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45984.495722685184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45984.495722685184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45984.495722685184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45984.495722685184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45984.495722685184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45984.495722685184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45984.495722685184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45984.495722685184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45984.495722685184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45984.495722685184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45984.495722685184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45984.495722685184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45984.495722685184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45984.495722685184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45984.495722685184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45984.495722685184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45984.495722685184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45984.495722685184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45984.495722685184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45984.495722685184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45984.495722685184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45984.495722685184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45984.495722685184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45984.495722685184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45984.495722685184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45984.495722685184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45984.495722685184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45984.495722685184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45984.495722685184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45984.495722685184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45984.495722685184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45984.495722685184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45984.495722685184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45984.495722685184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45984.495722685184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45984.495722685184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45984.495722685184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45984.495722685184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45984.495722685184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45984.495722685184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45984.495722685184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45984.495722685184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45984.495722685184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45984.495722685184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45984.495722685184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45984.495722685184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45984.495722685184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45984.495722685184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45984.495722685184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45984.495722685184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45984.495722685184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45984.495722685184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45984.495722685184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45984.495722685184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45984.495722685184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45984.495722685184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45984.495722685184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45984.495722685184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45984.495722685184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45984.495722685184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45984.495722685184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45984.495722685184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45984.495722685184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45984.495722685184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45984.495722685184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45984.495722685184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45984.495722685184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45984.495722685184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45984.495722685184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45984.495722685184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45984.495722685184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45984.495722685184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45984.495722685184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45984.495722685184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45984.495722685184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45984.495722685184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45984.495722685184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45984.495722685184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45984.495722685184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45984.495722685184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45984.495722685184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45984.495722685184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45984.495722685184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45984.495722685184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45984.495722685184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45984.495722685184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45984.495722685184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45984.495722685184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45984.495722685184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45984.495722685184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45984.495722685184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45984.495722685184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45984.495722685184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45984.495722685184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45984.495722685184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45984.495722685184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45984.495722685184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45984.495722685184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45984.495722685184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45984.495722685184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45984.495722685184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45984.495722685184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45984.495722685184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45984.495722685184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45984.495722685184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45984.495722685184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45984.495722685184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45984.495722685184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45984.495722685184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45984.495722685184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45984.495722685184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45984.495722685184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45984.495722685184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45984.495722685184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45984.495722685184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45984.495722685184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45984.495722685184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45984.495722685184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45984.495722685184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45984.495722685184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45984.495722685184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45984.495722685184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45984.495722685184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45984.495722685184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45984.495722685184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45984.495722685184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45984.495722685184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45984.495722685184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45984.495722685184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45984.495722685184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45984.495722685184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45984.495722685184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45984.495722685184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45984.495722685184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45984.495722685184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45984.495722685184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45984.495722685184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45984.495722685184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45984.495722685184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45984.495722685184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45984.495722685184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45984.495722685184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45984.495722685184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45984.495722685184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45984.495722685184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45984.495722685184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45984.495722685184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45984.495722685184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45984.495722685184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45984.495722685184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45984.495722685184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45984.495722685184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45984.495722685184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45984.495722685184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45984.495722685184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45984.495722685184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45984.495722685184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45984.495722685184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45984.495722685184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45984.495722685184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45984.495722685184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45984.495722685184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45984.495722685184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45984.495722685184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45984.495722685184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45984.495722685184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45984.495722685184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45984.495722685184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45984.495722685184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45984.495722685184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45984.495722685184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45984.495722685184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45984.495722685184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45984.495722685184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45984.495722685184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45984.495722685184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45984.495722685184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45984.495722685184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45984.495722685184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45984.495722685184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45984.495722685184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45984.495722685184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45984.495722685184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45984.495722685184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45984.495722685184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45984.495722685184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45984.495722685184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45984.495722685184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45984.495722685184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45984.495722685184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45984.495722685184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45984.495722685184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45984.495722685184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45984.495722685184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45984.495722685184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45984.495722685184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45984.495722685184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45984.495722685184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45984.495722685184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45984.495722685184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45984.495722685184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45984.495722685184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45984.495722685184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45984.495722685184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45984.495722685184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45984.495722685184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45984.495722685184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45984.495722685184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45984.495722685184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45984.495722685184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45984.495722685184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45984.495722685184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45984.495722685184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45984.495722685184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45984.495722685184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45984.495722685184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45984.495722685184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45984.495722685184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45984.495722685184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45984.495722685184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45984.495722685184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45984.495722685184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45984.495722685184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45984.495722685184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45984.495722685184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45984.495722685184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45984.495722685184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45984.495722685184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45984.495722685184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45984.495722685184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45984.495722685184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45984.495722685184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45984.495722685184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45984.495722685184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45984.495722685184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45984.495722685184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45984.495722685184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45984.495722685184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45984.495722685184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45984.495722685184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45984.495722685184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45984.495722685184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45984.495722685184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45984.495722685184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45984.495722685184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45984.495722685184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45984.495722685184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45984.495722685184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45984.495722685184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45984.495722685184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45984.495722685184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45984.495722685184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45984.495722685184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45984.495722685184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45984.495722685184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45984.495722685184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45984.495722685184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45984.495722685184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45984.495722685184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45984.495722685184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45984.495722685184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45984.495722685184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45984.495722685184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45984.495722685184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45984.495722685184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45984.495722685184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45984.495722685184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45984.495722685184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45984.495722685184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45984.495722685184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45984.495722685184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45984.495722685184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45984.495722685184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45984.495722685184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45984.495722685184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45984.495722685184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45984.495722685184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45984.495722685184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45984.495722685184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45984.495722685184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45984.495722685184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45984.495722685184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45984.495722685184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45984.495722685184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45984.495722685184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45984.495722685184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45984.495722685184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45984.495722685184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45984.495722685184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45984.495722685184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45984.495722685184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45984.495722685184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45984.495722685184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45984.495722685184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45984.495722685184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45984.495722685184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45984.495722685184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45984.495722685184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45984.495722685184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45984.495722685184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45984.495722685184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45984.495722685184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45984.495722685184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45984.495722685184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45984.495722685184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45984.495722685184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45984.495722685184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45984.495722685184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45984.495722685184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45984.495722685184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45984.495722685184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45984.495722685184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45984.495722685184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45984.495722685184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45984.495722685184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45984.495722685184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45984.495722685184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45984.495722685184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45984.495722685184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45984.495722685184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45984.495722685184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45984.495722685184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45984.495722685184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45984.495722685184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45984.495722685184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45984.495722685184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45984.495722685184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45984.495722685184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45984.495722685184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45984.495722685184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281.01500509258767</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c r="G3" s="96">
        <f ca="1">IFERROR(NOW()-F3,"")</f>
        <v>45984.495722222222</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0.11292129629873671</v>
      </c>
      <c r="H4" s="95">
        <v>45984.35125</v>
      </c>
      <c r="I4" s="113" t="str">
        <f>IFERROR(VLOOKUP(D4,DB!A:F,6,0),"")</f>
        <v>SCECO</v>
      </c>
      <c r="J4" s="113" t="str">
        <f>IFERROR(VLOOKUP(D4,DB!A:G,7,0),"")</f>
        <v>Vandalized</v>
      </c>
      <c r="K4" s="97" t="s">
        <v>39119</v>
      </c>
      <c r="L4" s="91" t="str">
        <f>IFERROR(VLOOKUP(D4,DB!A:I,9,0),"")</f>
        <v>Latis</v>
      </c>
    </row>
    <row r="5" spans="1:16" ht="15" customHeight="1">
      <c r="A5" s="113" t="s">
        <v>39116</v>
      </c>
      <c r="B5" s="113" t="str">
        <f>IFERROR(VLOOKUP(D5,DB!A:K,11,0),"")</f>
        <v>R4</v>
      </c>
      <c r="C5" s="93">
        <v>1</v>
      </c>
      <c r="D5" s="91" t="s">
        <v>35135</v>
      </c>
      <c r="E5" s="94" t="s">
        <v>39021</v>
      </c>
      <c r="F5" s="95"/>
      <c r="G5" s="96">
        <f t="shared" ref="G5:G55" ca="1" si="0">IFERROR(NOW()-F5,"")</f>
        <v>45984.495722222222</v>
      </c>
      <c r="H5" s="95">
        <v>45984.454756944448</v>
      </c>
      <c r="I5" s="113" t="str">
        <f>IFERROR(VLOOKUP(D5,DB!A:F,6,0),"")</f>
        <v>SCECO</v>
      </c>
      <c r="J5" s="113" t="str">
        <f>IFERROR(VLOOKUP(D5,DB!A:G,7,0),"")</f>
        <v>Dead</v>
      </c>
      <c r="K5" s="97" t="s">
        <v>39120</v>
      </c>
      <c r="L5" s="91" t="str">
        <f>IFERROR(VLOOKUP(D5,DB!A:I,9,0),"")</f>
        <v>Latis</v>
      </c>
    </row>
    <row r="6" spans="1:16" ht="15" customHeight="1">
      <c r="A6" s="113"/>
      <c r="B6" s="113" t="str">
        <f>IFERROR(VLOOKUP(D6,DB!A:K,11,0),"")</f>
        <v>R4</v>
      </c>
      <c r="C6" s="93"/>
      <c r="D6" s="91" t="s">
        <v>34889</v>
      </c>
      <c r="E6" s="94"/>
      <c r="F6" s="95"/>
      <c r="G6" s="96">
        <f t="shared" ca="1" si="0"/>
        <v>45984.495722222222</v>
      </c>
      <c r="H6" s="95"/>
      <c r="I6" s="113" t="str">
        <f>IFERROR(VLOOKUP(D6,DB!A:F,6,0),"")</f>
        <v>SCECO</v>
      </c>
      <c r="J6" s="113" t="str">
        <f>IFERROR(VLOOKUP(D6,DB!A:G,7,0),"")</f>
        <v>Vandalized</v>
      </c>
      <c r="K6" s="97"/>
      <c r="L6" s="91" t="str">
        <f>IFERROR(VLOOKUP(D6,DB!A:I,9,0),"")</f>
        <v>Latis</v>
      </c>
    </row>
    <row r="7" spans="1:16" ht="15" customHeight="1">
      <c r="A7" s="113"/>
      <c r="B7" s="113" t="str">
        <f>IFERROR(VLOOKUP(D7,DB!A:K,11,0),"")</f>
        <v/>
      </c>
      <c r="C7" s="93"/>
      <c r="D7" s="91"/>
      <c r="E7" s="94"/>
      <c r="F7" s="95"/>
      <c r="G7" s="96">
        <f t="shared" ca="1" si="0"/>
        <v>45984.495722453707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45984.495722453707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45984.495722453707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45984.495722453707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45984.495722453707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45984.495722453707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45984.495722453707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45984.495722453707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45984.495722453707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45984.495722453707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45984.495722453707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45984.495722453707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45984.495722453707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45984.495722453707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45984.495722453707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45984.495722453707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45984.495722453707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45984.495722453707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45984.495722453707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45984.495722453707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45984.495722453707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45984.495722453707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45984.495722453707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45984.495722453707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45984.495722453707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45984.495722453707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45984.495722453707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45984.495722453707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45984.495722453707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45984.495722453707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45984.495722453707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45984.495722453707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45984.495722453707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45984.495722453707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45984.495722453707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45984.495722453707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45984.495722453707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45984.495722453707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45984.495722453707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45984.495722453707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45984.495722453707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45984.495722453707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45984.495722453707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45984.495722453707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45984.495722453707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45984.495722453707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45984.495722453707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45984.495722453707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45984.495722453707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45984.495722453707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45984.495722453707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45984.495722453707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45984.495722453707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45984.495722453707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45984.495722453707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45984.495722453707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45984.495722453707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45984.495722453707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45984.495722453707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45984.495722453707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45984.495722453707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45984.495722453707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45984.495722453707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45984.495722453707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45984.495722453707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45984.495722453707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45984.495722453707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45984.495722453707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45984.495722453707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45984.495722453707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45984.495722453707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45984.495722453707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45984.495722453707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45984.495722453707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45984.495722453707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45984.495722453707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45984.495722453707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45984.495722453707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45984.495722453707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45984.495722453707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45984.495722453707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45984.495722453707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45984.495722453707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45984.495722453707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45984.495722453707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45984.495722453707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45984.495722453707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45984.495722453707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45984.495722453707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45984.495722453707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45984.495722453707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45984.495722453707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45984.495722453707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45984.495722453707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45984.495722453707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45984.495722453707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45984.495722453707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45984.495722453707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45984.495722453707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45984.495722453707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45984.495722453707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45984.495722453707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45984.495722453707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45984.495722453707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45984.495722453707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45984.495722453707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45984.495722453707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45984.495722453707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45984.495722453707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45984.495722453707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45984.495722453707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45984.495722453707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45984.495722453707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45984.495722453707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45984.495722453707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45984.495722453707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45984.495722453707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45984.495722453707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45984.495722453707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45984.495722453707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45984.495722453707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45984.495722453707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45984.495722453707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45984.495722453707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45984.495722453707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45984.495722453707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45984.495722453707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45984.495722453707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45984.495722453707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45984.495722453707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45984.495722453707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45984.495722453707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45984.495722453707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45984.495722453707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45984.495722453707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45984.495722453707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45984.495722453707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45984.495722453707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45984.495722453707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45984.495722453707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45984.495722453707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45984.495722453707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45984.495722453707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45984.495722453707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45984.495722453707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45984.495722453707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45984.495722453707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45984.495722453707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45984.495722453707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45984.495722453707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45984.495722453707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45984.495722453707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45984.495722453707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45984.495722453707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45984.495722453707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45984.495722453707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45984.495722453707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45984.495722453707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45984.495722453707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45984.495722453707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45984.495722453707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45984.495722453707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45984.495722453707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45984.495722453707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45984.495722453707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45984.495722453707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45984.495722453707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45984.495722453707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45984.495722453707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45984.495722453707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45984.495722453707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45984.495722453707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45984.495722453707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45984.495722453707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45984.495722453707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45984.495722453707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45984.495722453707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45984.495722453707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45984.495722453707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45984.495722453707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45984.495722453707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45984.495722453707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45984.495722453707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45984.495722453707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45984.495722453707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45984.495722453707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45984.495722453707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45984.495722453707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45984.495722453707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45984.495722453707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45984.495722453707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45984.495722453707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45984.495722453707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45984.495722453707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45984.495722453707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45984.495722453707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45984.495722453707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45984.495722453707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45984.495722453707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45984.495722453707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45984.495722453707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45984.495722453707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45984.495722453707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45984.495722453707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45984.495722453707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45984.495722453707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45984.495722453707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45984.495722453707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45984.495722453707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45984.495722453707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45984.495722453707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45984.495722453707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45984.495722453707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45984.495722453707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45984.495722453707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45984.495722453707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45984.495722453707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45984.495722453707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45984.495722453707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45984.495722453707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45984.495722453707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45984.495722453707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45984.495722453707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45984.495722453707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45984.495722453707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45984.495722453707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45984.495722453707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45984.495722453707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45984.495722453707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45984.495722453707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45984.495722453707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45984.495722453707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45984.495722453707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45984.495722453707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45984.495722453707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45984.495722453707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45984.495722453707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45984.495722453707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45984.495722453707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45984.495722453707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45984.495722453707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45984.495722453707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45984.495722453707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45984.495722453707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45984.495722453707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45984.495722453707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45984.495722453707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45984.495722453707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45984.495722453707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45984.495722453707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45984.495722453707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45984.495722453707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45984.495722453707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45984.495722453707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45984.495722453707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45984.495722453707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45984.495722453707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45984.495722453707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45984.495722453707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45984.495722453707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45984.495722453707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45984.495722453707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45984.495722453707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45984.495722453707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45984.495722453707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45984.495722453707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45984.495722453707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45984.495722453707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45984.495722453707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45984.495722453707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45984.495722453707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45984.495722453707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45984.495722453707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45984.495722453707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45984.495722453707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45984.495722453707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45984.495722453707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45984.495722453707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45984.495722453707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45984.495722453707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45984.495722453707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45984.495722453707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45984.495722453707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45984.495722453707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45984.495722453707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45984.495722453707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45984.495722453707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45984.495722453707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45984.495722453707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45984.495722453707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45984.495722453707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45984.495722453707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45984.495722453707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45984.495722453707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45984.495722453707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45984.495722453707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45984.495722453707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45984.495722453707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45984.495722453707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45984.495722453707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45984.495722453707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45984.495722453707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45984.495722453707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45984.495722453707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45984.495722453707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75" ca="1" si="5">IFERROR(NOW()-F312,"")</f>
        <v>45984.495722453707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45984.495722453707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45984.495722453707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45984.495722453707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45984.495722453707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45984.495722453707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45984.495722453707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45984.495722453707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45984.495722453707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45984.495722453707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45984.495722453707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45984.495722453707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45984.495722453707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45984.495722453707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45984.495722453707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45984.495722453707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45984.495722453707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45984.495722453707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45984.495722453707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45984.495722453707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45984.495722453707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45984.495722453707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45984.495722453707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45984.495722453707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45984.495722453707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45984.495722453707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45984.495722453707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45984.495722453707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45984.495722453707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45984.495722453707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45984.495722453707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45984.495722453707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45984.495722453707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45984.495722453707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45984.495722453707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45984.495722453707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45984.495722453707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45984.495722453707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45984.495722453707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45984.495722453707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45984.495722453707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45984.495722453707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45984.495722453707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45984.495722453707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45984.495722453707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45984.495722453707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45984.495722453707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45984.495722453707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45984.495722453707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45984.495722453707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45984.495722453707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45984.495722453707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45984.495722453707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45984.495722453707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45984.495722453707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45984.495722453707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45984.495722453707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45984.495722453707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45984.495722453707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45984.495722453707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45984.495722453707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45984.495722453707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45984.495722453707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45984.495722453707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ref="G376:G421" ca="1" si="6">IFERROR(NOW()-F376,"")</f>
        <v>45984.495722453707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45984.495722453707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45984.495722453707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45984.495722453707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45984.495722453707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45984.495722453707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45984.495722453707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45984.495722453707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45984.495722453707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45984.495722453707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45984.495722453707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45984.495722453707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45984.495722453707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45984.495722453707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45984.495722453707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45984.495722453707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45984.495722453707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45984.495722453707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45984.495722453707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45984.495722453707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45984.495722453707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45984.495722453707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45984.495722453707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45984.495722453707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45984.495722453707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45984.495722453707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45984.495722453707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45984.495722453707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45984.495722453707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45984.495722453707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45984.495722453707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45984.495722453707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45984.495722453707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45984.495722453707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45984.495722685184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45984.495722685184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45984.495722685184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45984.495722685184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45984.495722685184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45984.495722685184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45984.495722685184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45984.495722685184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45984.495722685184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45984.495722685184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45984.495722685184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45984.495722685184</v>
      </c>
      <c r="H421" s="95"/>
      <c r="I421" s="113" t="str">
        <f>IFERROR(VLOOKUP(D421,DB!A:F,6,0),"")</f>
        <v/>
      </c>
      <c r="J421" s="113" t="str">
        <f>IFERROR(VLOOKUP(D421,DB!A:G,7,0),"")</f>
        <v/>
      </c>
      <c r="K421" s="97"/>
      <c r="L421" s="91" t="str">
        <f>IFERROR(VLOOKUP(D421,DB!A:I,9,0),"")</f>
        <v/>
      </c>
    </row>
  </sheetData>
  <dataValidations count="2">
    <dataValidation allowBlank="1" showInputMessage="1" showErrorMessage="1" sqref="E1" xr:uid="{A4F81451-56CC-4543-9497-104C4E44EE4B}"/>
    <dataValidation type="list" allowBlank="1" showInputMessage="1" showErrorMessage="1" sqref="E2:E4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92.663662499995553</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39103</v>
      </c>
      <c r="F3" s="38">
        <v>45926.188877314817</v>
      </c>
      <c r="G3" s="108">
        <f t="shared" ref="G3" ca="1" si="0">IFERROR(NOW()-F3,"")</f>
        <v>58.306845370367228</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39103</v>
      </c>
      <c r="F4" s="110">
        <v>45948.661111111112</v>
      </c>
      <c r="G4" s="111">
        <f t="shared" ref="G4" ca="1" si="1">IFERROR(NOW()-F4,"")</f>
        <v>35.834611574071459</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2">
        <v>45977.514803240738</v>
      </c>
      <c r="G5" s="111">
        <f ca="1">IFERROR(NOW()-F5,"")</f>
        <v>6.9809189814841375</v>
      </c>
      <c r="H5" s="122">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2">
        <v>45981.373298611114</v>
      </c>
      <c r="G6" s="111">
        <f ca="1">IFERROR(NOW()-F6,"")</f>
        <v>3.1224236111083883</v>
      </c>
      <c r="H6" s="122">
        <v>45981.360798611109</v>
      </c>
      <c r="I6" s="109" t="str">
        <f>IFERROR(VLOOKUP(D6,DB!A:F,6,0),"")</f>
        <v>SCECO</v>
      </c>
      <c r="J6" s="109" t="str">
        <f>IFERROR(VLOOKUP(D6,DB!A:G,7,0),"")</f>
        <v>Dead</v>
      </c>
      <c r="K6" s="109" t="s">
        <v>39130</v>
      </c>
      <c r="L6" s="109" t="str">
        <f>IFERROR(VLOOKUP(D6,DB!A:I,9,0),"")</f>
        <v>Latis</v>
      </c>
    </row>
    <row r="7" spans="1:13">
      <c r="A7" s="109"/>
      <c r="B7" s="109" t="str">
        <f>IFERROR(VLOOKUP(D7,DB!A:K,11,0),"")</f>
        <v/>
      </c>
      <c r="C7" s="109"/>
      <c r="D7" s="109"/>
      <c r="E7" s="109"/>
      <c r="F7" s="109"/>
      <c r="G7" s="111">
        <f ca="1">IFERROR(NOW()-F7,"")</f>
        <v>45984.495722222222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45984.495722222222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45984.495722222222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45984.495722222222</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45984.495722222222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45984.495722222222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45984.495722222222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45984.495722222222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45984.495722222222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45984.495722222222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45984.495722222222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45984.495722222222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45984.495722222222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45984.495722222222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45984.495722222222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45984.495722222222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45984.495722222222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45984.495722222222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45984.495722222222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45984.495722222222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45984.495722222222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45984.495722222222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45984.495722222222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45984.495722222222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45984.495722222222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45984.495722222222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45984.495722222222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45984.495722222222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45984.495722222222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45984.495722222222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45984.495722222222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45984.495722222222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45984.495722222222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45984.495722222222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45984.495722222222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45984.495722222222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45984.495722222222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45984.495722222222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45984.495722222222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45984.495722222222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45984.495722222222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45984.495722222222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45984.495722222222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45984.495722222222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45984.495722222222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45984.495722222222</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45984.495722222222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45984.495722222222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45984.495722222222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45984.495722222222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45984.495722222222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45984.495722222222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45984.495722222222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45984.495722222222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45984.495722222222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45984.495722222222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45984.495722222222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45984.495722222222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45984.495722222222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45984.495722222222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45984.495722222222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45984.495722222222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45984.495722222222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45984.495722222222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45984.495722222222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45984.495722222222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45984.495722222222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45984.495722222222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45984.495722222222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45984.495722222222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45984.495722222222</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45984.495722222222</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45984.495722222222</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45984.495722222222</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39116</v>
      </c>
      <c r="B2" s="145" t="str">
        <f>IFERROR(VLOOKUP(D2,DB!A:K,11,0),"")</f>
        <v>R6</v>
      </c>
      <c r="C2" s="146">
        <v>1</v>
      </c>
      <c r="D2" s="145" t="s">
        <v>32420</v>
      </c>
      <c r="E2" s="109" t="s">
        <v>39103</v>
      </c>
      <c r="F2" s="147"/>
      <c r="G2" s="75"/>
      <c r="H2" s="147"/>
      <c r="I2" s="145" t="str">
        <f>IFERROR(VLOOKUP(D2,DB!A:F,6,0),"")</f>
        <v>SCECO</v>
      </c>
      <c r="J2" s="145" t="str">
        <f>IFERROR(VLOOKUP(D2,DB!A:G,7,0),"")</f>
        <v>Vandalized</v>
      </c>
      <c r="K2" s="148" t="s">
        <v>39131</v>
      </c>
      <c r="L2" s="149" t="str">
        <f>IFERROR(VLOOKUP(D2,DB!A:I,9,0),"")</f>
        <v>Latis</v>
      </c>
    </row>
    <row r="3" spans="1:16382" ht="31.5" customHeight="1">
      <c r="A3" s="144" t="s">
        <v>39116</v>
      </c>
      <c r="B3" s="145" t="str">
        <f>IFERROR(VLOOKUP(D3,DB!A:K,11,0),"")</f>
        <v>R6</v>
      </c>
      <c r="C3" s="146">
        <v>1</v>
      </c>
      <c r="D3" s="145" t="s">
        <v>35682</v>
      </c>
      <c r="E3" s="109" t="s">
        <v>39103</v>
      </c>
      <c r="F3" s="147"/>
      <c r="G3" s="75">
        <f t="shared" ref="G3" ca="1" si="0">IFERROR(NOW()-F3,"-")</f>
        <v>45984.495722685184</v>
      </c>
      <c r="H3" s="147"/>
      <c r="I3" s="145" t="str">
        <f>IFERROR(VLOOKUP(D3,DB!A:F,6,0),"")</f>
        <v>SCECO</v>
      </c>
      <c r="J3" s="145" t="str">
        <f>IFERROR(VLOOKUP(D3,DB!A:G,7,0),"")</f>
        <v>Dead</v>
      </c>
      <c r="K3" s="148" t="s">
        <v>39132</v>
      </c>
      <c r="L3" s="149" t="str">
        <f>IFERROR(VLOOKUP(D3,DB!A:I,9,0),"")</f>
        <v>Latis</v>
      </c>
    </row>
    <row r="4" spans="1:16382" ht="31.5" customHeight="1">
      <c r="A4" s="144" t="s">
        <v>39133</v>
      </c>
      <c r="B4" s="145" t="str">
        <f>IFERROR(VLOOKUP(D4,DB!A:K,11,0),"")</f>
        <v>R6</v>
      </c>
      <c r="C4" s="146">
        <v>8</v>
      </c>
      <c r="D4" s="145" t="s">
        <v>37358</v>
      </c>
      <c r="E4" s="109" t="s">
        <v>39103</v>
      </c>
      <c r="F4" s="147">
        <v>45984.472754629627</v>
      </c>
      <c r="G4" s="75">
        <f ca="1">IFERROR(NOW()-F4,"-")</f>
        <v>2.296759259479586E-2</v>
      </c>
      <c r="H4" s="147">
        <v>45984.465370370373</v>
      </c>
      <c r="I4" s="145" t="str">
        <f>IFERROR(VLOOKUP(D4,DB!A:F,6,0),"")</f>
        <v>SCECO+STB</v>
      </c>
      <c r="J4" s="145" t="str">
        <f>IFERROR(VLOOKUP(D4,DB!A:G,7,0),"")</f>
        <v>Vandalized</v>
      </c>
      <c r="K4" s="148" t="s">
        <v>39134</v>
      </c>
      <c r="L4" s="149" t="str">
        <f>IFERROR(VLOOKUP(D4,DB!A:I,9,0),"")</f>
        <v>Latis</v>
      </c>
    </row>
    <row r="5" spans="1:16382" ht="31.5" customHeight="1">
      <c r="A5" s="144"/>
      <c r="B5" s="145" t="str">
        <f>IFERROR(VLOOKUP(D5,DB!A:K,11,0),"")</f>
        <v/>
      </c>
      <c r="C5" s="146"/>
      <c r="D5" s="145"/>
      <c r="E5" s="109"/>
      <c r="F5" s="147"/>
      <c r="G5" s="75">
        <f ca="1">IFERROR(NOW()-F5,"-")</f>
        <v>45984.495722222222</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45984.495722222222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45984.495722222222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45984.495722222222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45984.495722222222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45984.495722222222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45984.495722222222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45984.495722222222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45984.495722222222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45984.495722222222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45984.495722222222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45984.495722222222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45984.495722222222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45984.495722222222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45984.495722222222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45984.495722222222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45984.495722222222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45984.495722222222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45984.495722222222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45984.495722222222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45984.495722222222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45984.495722222222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45984.495722222222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45984.495722222222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45984.495722222222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45984.495722222222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45984.495722222222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45984.495722222222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45984.495722222222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45984.495722222222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45984.495722222222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45984.495722222222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45984.495722222222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45984.495722222222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45984.495722222222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45984.495722222222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45984.495722222222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45984.495722222222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45984.495722222222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45984.495722222222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45984.495722222222</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45984.495722222222</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45984.495722222222</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45984.495722222222</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45984.495722222222</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2025-11-23T08:53:50Z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