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08" documentId="120_S{2AC9BD13-BADA-5192-A53E-5A8FF88502F6}" xr6:coauthVersionLast="47" xr6:coauthVersionMax="47" xr10:uidLastSave="{E6F3D5DB-3657-4367-A9BD-EFCA3C60B1FF}"/>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<sst xmlns="http://schemas.openxmlformats.org/spreadsheetml/2006/main" count="181520" uniqueCount="39137">
  <si>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</si>
  <si>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</si>
  <si>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</si>
  <si>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</si>
  <si>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</si>
  <si>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</si>
  <si>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</si>
  <si>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</si>
  <si>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</si>
  <si>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</si>
  <si>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</si>
  <si>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</si>
  <si>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</si>
  <si>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</si>
  <si>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</si>
  <si>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</si>
  <si>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</si>
  <si>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</si>
  <si>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</si>
  <si>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</si>
  <si>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</si>
  <si>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</si>
  <si>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</si>
  <si>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</si>
  <si>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</si>
  <si>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</si>
  <si>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</si>
  <si>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</si>
  <si>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</si>
  <si>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</si>
  <si>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</si>
  <si>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</si>
  <si>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</si>
  <si>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</si>
  <si>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</si>
  <si>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</si>
  <si>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</si>
  <si>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</si>
  <si>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</si>
  <si>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</si>
  <si>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</si>
  <si>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</si>
  <si>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</si>
  <si>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</si>
  <si>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</si>
  <si>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</si>
  <si>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</si>
  <si>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</si>
  <si>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</si>
  <si>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</si>
  <si>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</si>
  <si>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</si>
  <si>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</si>
  <si>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</si>
  <si>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</si>
  <si>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</si>
  <si>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</si>
  <si>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</si>
  <si>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</si>
  <si>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</si>
  <si>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</si>
  <si>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</si>
  <si>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</si>
  <si>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</si>
  <si>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</si>
  <si>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</si>
  <si>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</si>
  <si>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</si>
  <si>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</si>
  <si>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</si>
  <si>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</si>
  <si>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</si>
  <si>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</si>
  <si>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</si>
  <si>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</si>
  <si>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</si>
  <si>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</si>
  <si>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</si>
  <si>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</si>
  <si>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</si>
  <si>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</si>
  <si>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</si>
  <si>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</si>
  <si>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</si>
  <si>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</si>
  <si>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</si>
  <si>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</si>
  <si>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</si>
  <si>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</si>
  <si>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</si>
  <si>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</si>
  <si>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</si>
  <si>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</si>
  <si>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</si>
  <si>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</si>
  <si>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</si>
  <si>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</si>
  <si>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</si>
  <si>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</si>
  <si>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</si>
  <si>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</si>
  <si>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</si>
  <si>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</si>
  <si>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</si>
  <si>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</si>
  <si>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</si>
  <si>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</si>
  <si>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</si>
  <si>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</si>
  <si>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</si>
  <si>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</si>
  <si>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</si>
  <si>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</si>
  <si>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</si>
  <si>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</si>
  <si>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</si>
  <si>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</si>
  <si>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</si>
  <si>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</si>
  <si>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</si>
  <si>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</si>
  <si>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</si>
  <si>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</si>
  <si>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</si>
  <si>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</si>
  <si>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</si>
  <si>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</si>
  <si>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</si>
  <si>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</si>
  <si>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</si>
  <si>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</si>
  <si>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</si>
  <si>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</si>
  <si>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</si>
  <si>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</si>
  <si>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</si>
  <si>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</si>
  <si>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</si>
  <si>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</si>
  <si>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</si>
  <si>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</si>
  <si>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</si>
  <si>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</si>
  <si>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</si>
  <si>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</si>
  <si>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</si>
  <si>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</si>
  <si>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</si>
  <si>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</si>
  <si>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</si>
  <si>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</si>
  <si>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</si>
  <si>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</si>
  <si>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</si>
  <si>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</si>
  <si>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</si>
  <si>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</si>
  <si>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</si>
  <si>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</si>
  <si>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</si>
  <si>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</si>
  <si>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</si>
  <si>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</si>
  <si>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</si>
  <si>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</si>
  <si>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</si>
  <si>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</si>
  <si>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</si>
  <si>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</si>
  <si>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</si>
  <si>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</si>
  <si>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</si>
  <si>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</si>
  <si>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</si>
  <si>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</si>
  <si>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</si>
  <si>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</si>
  <si>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</si>
  <si>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</si>
  <si>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</si>
  <si>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</si>
  <si>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</si>
  <si>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</si>
  <si>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</si>
  <si>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</si>
  <si>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</si>
  <si>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</si>
  <si>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</si>
  <si>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</si>
  <si>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</si>
  <si>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</si>
  <si>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</si>
  <si>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</si>
  <si>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</si>
  <si>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</si>
  <si>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</si>
  <si>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</si>
  <si>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</si>
  <si>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</si>
  <si>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</si>
  <si>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</si>
  <si>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</si>
  <si>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</si>
  <si>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</si>
  <si>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</si>
  <si>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</si>
  <si>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</si>
  <si>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</si>
  <si>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</si>
  <si>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</si>
  <si>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</si>
  <si>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</si>
  <si>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</si>
  <si>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</si>
  <si>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</si>
  <si>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</si>
  <si>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</si>
  <si>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</si>
  <si>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</si>
  <si>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</si>
  <si>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</si>
  <si>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</si>
  <si>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</si>
  <si>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</si>
  <si>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</si>
  <si>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</si>
  <si>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</si>
  <si>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</si>
  <si>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</si>
  <si>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</si>
  <si>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</si>
  <si>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</si>
  <si>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</si>
  <si>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</si>
  <si>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</si>
  <si>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</si>
  <si>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</si>
  <si>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</si>
  <si>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</si>
  <si>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</si>
  <si>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</si>
  <si>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</si>
  <si>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</si>
  <si>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</si>
  <si>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</si>
  <si>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</si>
  <si>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</si>
  <si>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</si>
  <si>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</si>
  <si>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</si>
  <si>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</si>
  <si>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</si>
  <si>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</si>
  <si>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</si>
  <si>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</si>
  <si>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</si>
  <si>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</si>
  <si>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</si>
  <si>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</si>
  <si>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</si>
  <si>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</si>
  <si>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</si>
  <si>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</si>
  <si>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</si>
  <si>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</si>
  <si>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</si>
  <si>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</si>
  <si>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</si>
  <si>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</si>
  <si>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</si>
  <si>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</si>
  <si>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</si>
  <si>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</si>
  <si>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</si>
  <si>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</si>
  <si>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</si>
  <si>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</si>
  <si>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</si>
  <si>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</si>
  <si>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</si>
  <si>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</si>
  <si>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</si>
  <si>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</si>
  <si>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</si>
  <si>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</si>
  <si>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</si>
  <si>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</si>
  <si>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</si>
  <si>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</si>
  <si>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</si>
  <si>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</si>
  <si>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</si>
  <si>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</si>
  <si>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</si>
  <si>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</si>
  <si>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</si>
  <si>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</si>
  <si>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</si>
  <si>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</si>
  <si>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</si>
  <si>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</si>
  <si>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</si>
  <si>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</si>
  <si>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</si>
  <si>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</si>
  <si>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</si>
  <si>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</si>
  <si>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</si>
  <si>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</si>
  <si>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</si>
  <si>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</si>
  <si>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</si>
  <si>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</si>
  <si>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</si>
  <si>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</si>
  <si>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</si>
  <si>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</si>
  <si>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</si>
  <si>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</si>
  <si>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</si>
  <si>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</si>
  <si>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</si>
  <si>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</si>
  <si>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</si>
  <si>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</si>
  <si>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</si>
  <si>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</si>
  <si>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</si>
  <si>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</si>
  <si>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</si>
  <si>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</si>
  <si>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</si>
  <si>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</si>
  <si>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</si>
  <si>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</si>
  <si>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</si>
  <si>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</si>
  <si>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</si>
  <si>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</si>
  <si>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</si>
  <si>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</si>
  <si>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</si>
  <si>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</si>
  <si>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</si>
  <si>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</si>
  <si>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</si>
  <si>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</si>
  <si>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</si>
  <si>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</si>
  <si>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</si>
  <si>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</si>
  <si>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</si>
  <si>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</si>
  <si>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</si>
  <si>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</si>
  <si>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</si>
  <si>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</si>
  <si>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</si>
  <si>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</si>
  <si>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</si>
  <si>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</si>
  <si>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</si>
  <si>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</si>
  <si>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</si>
  <si>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</si>
  <si>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</si>
  <si>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</si>
  <si>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</si>
  <si>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</si>
  <si>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</si>
  <si>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</si>
  <si>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</si>
  <si>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</si>
  <si>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</si>
  <si>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</si>
  <si>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</si>
  <si>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</si>
  <si>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</si>
  <si>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</si>
  <si>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</si>
  <si>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</si>
  <si>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</si>
  <si>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</si>
  <si>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</si>
  <si>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</si>
  <si>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</si>
  <si>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</si>
  <si>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</si>
  <si>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</si>
  <si>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</si>
  <si>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</si>
  <si>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</si>
  <si>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</si>
  <si>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</si>
  <si>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</si>
  <si>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</si>
  <si>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</si>
  <si>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</si>
  <si>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</si>
  <si>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</si>
  <si>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</si>
  <si>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</si>
  <si>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</si>
  <si>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</si>
  <si>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</si>
  <si>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</si>
  <si>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</si>
  <si>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</si>
  <si>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</si>
  <si>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</si>
  <si>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</si>
  <si>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</si>
  <si>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</si>
  <si>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</si>
  <si>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</si>
  <si>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</si>
  <si>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</si>
  <si>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</si>
  <si>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</si>
  <si>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</si>
  <si>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</si>
  <si>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</si>
  <si>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</si>
  <si>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</si>
  <si>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</si>
  <si>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</si>
  <si>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</si>
  <si>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</si>
  <si>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</si>
  <si>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</si>
  <si>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</si>
  <si>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</si>
  <si>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</si>
  <si>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</si>
  <si>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</si>
  <si>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</si>
  <si>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</si>
  <si>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</si>
  <si>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</si>
  <si>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</si>
  <si>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</si>
  <si>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</si>
  <si>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</si>
  <si>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</si>
  <si>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</si>
  <si>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</si>
  <si>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</si>
  <si>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</si>
  <si>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</si>
  <si>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</si>
  <si>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</si>
  <si>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</si>
  <si>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</si>
  <si>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</si>
  <si>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</si>
  <si>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</si>
  <si>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</si>
  <si>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</si>
  <si>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</si>
  <si>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</si>
  <si>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</si>
  <si>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</si>
  <si>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</si>
  <si>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</si>
  <si>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</si>
  <si>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</si>
  <si>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</si>
  <si>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</si>
  <si>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</si>
  <si>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</si>
  <si>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</si>
  <si>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</si>
  <si>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</si>
  <si>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</si>
  <si>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</si>
  <si>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</si>
  <si>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</si>
  <si>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</si>
  <si>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</si>
  <si>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</si>
  <si>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</si>
  <si>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</si>
  <si>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</si>
  <si>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</si>
  <si>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</si>
  <si>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</si>
  <si>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</si>
  <si>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</si>
  <si>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</si>
  <si>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</si>
  <si>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</si>
  <si>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</si>
  <si>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</si>
  <si>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</si>
  <si>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</si>
  <si>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</si>
  <si>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</si>
  <si>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</si>
  <si>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</si>
  <si>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</si>
  <si>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</si>
  <si>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</si>
  <si>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</si>
  <si>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</si>
  <si>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</si>
  <si>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</si>
  <si>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</si>
  <si>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</si>
  <si>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</si>
  <si>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</si>
  <si>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</si>
  <si>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</si>
  <si>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</si>
  <si>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</si>
  <si>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</si>
  <si>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</si>
  <si>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</si>
  <si>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</si>
  <si>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</si>
  <si>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</si>
  <si>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</si>
  <si>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</si>
  <si>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</si>
  <si>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</si>
  <si>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</si>
  <si>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</si>
  <si>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</si>
  <si>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</si>
  <si>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</si>
  <si>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</si>
  <si>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</si>
  <si>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</si>
  <si>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</si>
  <si>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</si>
  <si>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</si>
  <si>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</si>
  <si>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</si>
  <si>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</si>
  <si>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</si>
  <si>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</si>
  <si>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</si>
  <si>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</si>
  <si>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</si>
  <si>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</si>
  <si>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</si>
  <si>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</si>
  <si>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</si>
  <si>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</si>
  <si>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</si>
  <si>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</si>
  <si>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</si>
  <si>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</si>
  <si>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</si>
  <si>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</si>
  <si>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</si>
  <si>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</si>
  <si>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</si>
  <si>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</si>
  <si>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</si>
  <si>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</si>
  <si>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</si>
  <si>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</si>
  <si>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</si>
  <si>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</si>
  <si>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</si>
  <si>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</si>
  <si>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</si>
  <si>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</si>
  <si>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</si>
  <si>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</si>
  <si>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</si>
  <si>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</si>
  <si>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</si>
  <si>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</si>
  <si>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</si>
  <si>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</si>
  <si>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</si>
  <si>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</si>
  <si>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</si>
  <si>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</si>
  <si>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</si>
  <si>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</si>
  <si>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</si>
  <si>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</si>
  <si>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</si>
  <si>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</si>
  <si>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</si>
  <si>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</si>
  <si>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</si>
  <si>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</si>
  <si>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</si>
  <si>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</si>
  <si>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</si>
  <si>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</si>
  <si>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</si>
  <si>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</si>
  <si>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</si>
  <si>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</si>
  <si>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</si>
  <si>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</si>
  <si>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</si>
  <si>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</si>
  <si>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</si>
  <si>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</si>
  <si>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</si>
  <si>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</si>
  <si>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</si>
  <si>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</si>
  <si>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</si>
  <si>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</si>
  <si>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</si>
  <si>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</si>
  <si>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</si>
  <si>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</si>
  <si>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</si>
  <si>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</si>
  <si>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</si>
  <si>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</si>
  <si>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</si>
  <si>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</si>
  <si>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</si>
  <si>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</si>
  <si>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</si>
  <si>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</si>
  <si>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</si>
  <si>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</si>
  <si>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</si>
  <si>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</si>
  <si>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</si>
  <si>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</si>
  <si>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</si>
  <si>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</si>
  <si>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</si>
  <si>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</si>
  <si>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</si>
  <si>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</si>
  <si>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</si>
  <si>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</si>
  <si>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</si>
  <si>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</si>
  <si>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</si>
  <si>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</si>
  <si>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</si>
  <si>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</si>
  <si>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</si>
  <si>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</si>
  <si>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</si>
  <si>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</si>
  <si>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</si>
  <si>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</si>
  <si>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</si>
  <si>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</si>
  <si>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</si>
  <si>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</si>
  <si>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</si>
  <si>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</si>
  <si>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</si>
  <si>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</si>
  <si>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</si>
  <si>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</si>
  <si>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</si>
  <si>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</si>
  <si>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</si>
  <si>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</si>
  <si>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</si>
  <si>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</si>
  <si>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</si>
  <si>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</si>
  <si>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</si>
  <si>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</si>
  <si>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</si>
  <si>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</si>
  <si>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</si>
  <si>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</si>
  <si>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</si>
  <si>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</si>
  <si>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</si>
  <si>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</si>
  <si>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</si>
  <si>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</si>
  <si>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</si>
  <si>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</si>
  <si>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</si>
  <si>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</si>
  <si>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</si>
  <si>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</si>
  <si>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</si>
  <si>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</si>
  <si>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</si>
  <si>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</si>
  <si>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</si>
  <si>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</si>
  <si>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</si>
  <si>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</si>
  <si>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</si>
  <si>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</si>
  <si>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</si>
  <si>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</si>
  <si>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</si>
  <si>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</si>
  <si>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</si>
  <si>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</si>
  <si>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</si>
  <si>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</si>
  <si>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</si>
  <si>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</si>
  <si>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</si>
  <si>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</si>
  <si>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</si>
  <si>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</si>
  <si>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</si>
  <si>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</si>
  <si>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</si>
  <si>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</si>
  <si>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</si>
  <si>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</si>
  <si>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</si>
  <si>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</si>
  <si>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</si>
  <si>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</si>
  <si>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</si>
  <si>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</si>
  <si>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</si>
  <si>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</si>
  <si>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</si>
  <si>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</si>
  <si>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</si>
  <si>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</si>
  <si>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</si>
  <si>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</si>
  <si>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</si>
  <si>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</si>
  <si>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</si>
  <si>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</si>
  <si>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</si>
  <si>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</si>
  <si>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</si>
  <si>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</si>
  <si>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</si>
  <si>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</si>
  <si>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</si>
  <si>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</si>
  <si>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</si>
  <si>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</si>
  <si>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</si>
  <si>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</si>
  <si>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</si>
  <si>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</si>
  <si>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</si>
  <si>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</si>
  <si>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</si>
  <si>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</si>
  <si>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</si>
  <si>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</si>
  <si>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</si>
  <si>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</si>
  <si>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</si>
  <si>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</si>
  <si>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</si>
  <si>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</si>
  <si>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</si>
  <si>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</si>
  <si>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</si>
  <si>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</si>
  <si>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</si>
  <si>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</si>
  <si>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</si>
  <si>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</si>
  <si>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</si>
  <si>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</si>
  <si>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</si>
  <si>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</si>
  <si>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</si>
  <si>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</si>
  <si>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</si>
  <si>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</si>
  <si>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</si>
  <si>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</si>
  <si>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</si>
  <si>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</si>
  <si>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</si>
  <si>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</si>
  <si>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</si>
  <si>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</si>
  <si>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</si>
  <si>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</si>
  <si>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</si>
  <si>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</si>
  <si>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</si>
  <si>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</si>
  <si>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</si>
  <si>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</si>
  <si>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</si>
  <si>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</si>
  <si>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</si>
  <si>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</si>
  <si>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</si>
  <si>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</si>
  <si>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</si>
  <si>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</si>
  <si>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</si>
  <si>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</si>
  <si>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</si>
  <si>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</si>
  <si>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</si>
  <si>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</si>
  <si>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</si>
  <si>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</si>
  <si>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</si>
  <si>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</si>
  <si>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</si>
  <si>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</si>
  <si>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</si>
  <si>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</si>
  <si>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</si>
  <si>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</si>
  <si>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</si>
  <si>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</si>
  <si>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</si>
  <si>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</si>
  <si>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</si>
  <si>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</si>
  <si>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</si>
  <si>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</si>
  <si>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</si>
  <si>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</si>
  <si>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</si>
  <si>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</si>
  <si>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</si>
  <si>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</si>
  <si>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</si>
  <si>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</si>
  <si>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</si>
  <si>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</si>
  <si>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</si>
  <si>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</si>
  <si>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</si>
  <si>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</si>
  <si>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</si>
  <si>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</si>
  <si>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</si>
  <si>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</si>
  <si>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</si>
  <si>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</si>
  <si>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</si>
  <si>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</si>
  <si>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</si>
  <si>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</si>
  <si>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</si>
  <si>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</si>
  <si>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</si>
  <si>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</si>
  <si>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</si>
  <si>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</si>
  <si>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</si>
  <si>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</si>
  <si>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</si>
  <si>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</si>
  <si>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</si>
  <si>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</si>
  <si>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</si>
  <si>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</si>
  <si>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</si>
  <si>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</si>
  <si>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</si>
  <si>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</si>
  <si>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</si>
  <si>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</si>
  <si>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</si>
  <si>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</si>
  <si>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</si>
  <si>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</si>
  <si>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</si>
  <si>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</si>
  <si>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</si>
  <si>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</si>
  <si>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</si>
  <si>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</si>
  <si>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</si>
  <si>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</si>
  <si>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</si>
  <si>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</si>
  <si>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</si>
  <si>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</si>
  <si>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</si>
  <si>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</si>
  <si>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</si>
  <si>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</si>
  <si>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</si>
  <si>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</si>
  <si>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</si>
  <si>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</si>
  <si>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</si>
  <si>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</si>
  <si>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</si>
  <si>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</si>
  <si>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</si>
  <si>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</si>
  <si>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</si>
  <si>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</si>
  <si>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</si>
  <si>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</si>
  <si>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</si>
  <si>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</si>
  <si>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</si>
  <si>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</si>
  <si>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</si>
  <si>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</si>
  <si>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</si>
  <si>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</si>
  <si>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</si>
  <si>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</si>
  <si>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</si>
  <si>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</si>
  <si>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</si>
  <si>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</si>
  <si>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</si>
  <si>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</si>
  <si>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</si>
  <si>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</si>
  <si>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</si>
  <si>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</si>
  <si>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</si>
  <si>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</si>
  <si>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</si>
  <si>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</si>
  <si>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</si>
  <si>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</si>
  <si>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</si>
  <si>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</si>
  <si>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</si>
  <si>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</si>
  <si>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</si>
  <si>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</si>
  <si>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</si>
  <si>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</si>
  <si>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</si>
  <si>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</si>
  <si>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</si>
  <si>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</si>
  <si>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</si>
  <si>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</si>
  <si>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</si>
  <si>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</si>
  <si>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</si>
  <si>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</si>
  <si>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</si>
  <si>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</si>
  <si>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</si>
  <si>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</si>
  <si>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</si>
  <si>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</si>
  <si>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</si>
  <si>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</si>
  <si>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</si>
  <si>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</si>
  <si>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</si>
  <si>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</si>
  <si>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</si>
  <si>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</si>
  <si>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</si>
  <si>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</si>
  <si>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</si>
  <si>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</si>
  <si>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</si>
  <si>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</si>
  <si>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</si>
  <si>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</si>
  <si>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</si>
  <si>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</si>
  <si>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</si>
  <si>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</si>
  <si>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</si>
  <si>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</si>
  <si>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</si>
  <si>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</si>
  <si>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</si>
  <si>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</si>
  <si>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</si>
  <si>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</si>
  <si>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</si>
  <si>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</si>
  <si>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</si>
  <si>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</si>
  <si>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</si>
  <si>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</si>
  <si>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</si>
  <si>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</si>
  <si>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</si>
  <si>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</si>
  <si>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</si>
  <si>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</si>
  <si>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</si>
  <si>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</si>
  <si>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</si>
  <si>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</si>
  <si>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</si>
  <si>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</si>
  <si>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</si>
  <si>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</si>
  <si>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</si>
  <si>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</si>
  <si>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</si>
  <si>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</si>
  <si>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</si>
  <si>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</si>
  <si>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</si>
  <si>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</si>
  <si>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</si>
  <si>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</si>
  <si>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</si>
  <si>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</si>
  <si>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</si>
  <si>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</si>
  <si>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</si>
  <si>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</si>
  <si>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</si>
  <si>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</si>
  <si>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</si>
  <si>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</si>
  <si>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</si>
  <si>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</si>
  <si>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</si>
  <si>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</si>
  <si>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</si>
  <si>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</si>
  <si>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</si>
  <si>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</si>
  <si>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</si>
  <si>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</si>
  <si>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</si>
  <si>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</si>
  <si>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</si>
  <si>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</si>
  <si>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</si>
  <si>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</si>
  <si>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</si>
  <si>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</si>
  <si>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</si>
  <si>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</si>
  <si>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</si>
  <si>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</si>
  <si>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</si>
  <si>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</si>
  <si>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</si>
  <si>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</si>
  <si>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</si>
  <si>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</si>
  <si>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</si>
  <si>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</si>
  <si>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</si>
  <si>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</si>
  <si>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</si>
  <si>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</si>
  <si>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</si>
  <si>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</si>
  <si>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</si>
  <si>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</si>
  <si>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</si>
  <si>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</si>
  <si>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</si>
  <si>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</si>
  <si>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</si>
  <si>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</si>
  <si>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</si>
  <si>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</si>
  <si>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</si>
  <si>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</si>
  <si>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</si>
  <si>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</si>
  <si>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</si>
  <si>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</si>
  <si>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</si>
  <si>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</si>
  <si>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</si>
  <si>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</si>
  <si>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</si>
  <si>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</si>
  <si>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</si>
  <si>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</si>
  <si>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</si>
  <si>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</si>
  <si>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</si>
  <si>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</si>
  <si>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</si>
  <si>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</si>
  <si>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</si>
  <si>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</si>
  <si>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</si>
  <si>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</si>
  <si>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</si>
  <si>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</si>
  <si>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</si>
  <si>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</si>
  <si>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</si>
  <si>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</si>
  <si>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</si>
  <si>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</si>
  <si>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</si>
  <si>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</si>
  <si>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</si>
  <si>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</si>
  <si>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</si>
  <si>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</si>
  <si>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</si>
  <si>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</si>
  <si>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</si>
  <si>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</si>
  <si>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</si>
  <si>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</si>
  <si>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</si>
  <si>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</si>
  <si>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</si>
  <si>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</si>
  <si>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</si>
  <si>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</si>
  <si>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</si>
  <si>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</si>
  <si>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</si>
  <si>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</si>
  <si>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</si>
  <si>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</si>
  <si>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</si>
  <si>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</si>
  <si>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</si>
  <si>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</si>
  <si>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</si>
  <si>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</si>
  <si>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</si>
  <si>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</si>
  <si>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</si>
  <si>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</si>
  <si>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</si>
  <si>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</si>
  <si>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</si>
  <si>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</si>
  <si>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</si>
  <si>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</si>
  <si>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</si>
  <si>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</si>
  <si>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</si>
  <si>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</si>
  <si>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</si>
  <si>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</si>
  <si>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</si>
  <si>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</si>
  <si>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</si>
  <si>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</si>
  <si>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</si>
  <si>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</si>
  <si>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</si>
  <si>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</si>
  <si>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</si>
  <si>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</si>
  <si>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</si>
  <si>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</si>
  <si>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</si>
  <si>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</si>
  <si>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</si>
  <si>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</si>
  <si>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</si>
  <si>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</si>
  <si>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</si>
  <si>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</si>
  <si>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</si>
  <si>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</si>
  <si>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</si>
  <si>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</si>
  <si>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</si>
  <si>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</si>
  <si>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</si>
  <si>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</si>
  <si>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</si>
  <si>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</si>
  <si>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</si>
  <si>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</si>
  <si>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</si>
  <si>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</si>
  <si>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</si>
  <si>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</si>
  <si>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</si>
  <si>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</si>
  <si>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</si>
  <si>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</si>
  <si>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</si>
  <si>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</si>
  <si>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</si>
  <si>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</si>
  <si>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</si>
  <si>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</si>
  <si>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</si>
  <si>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</si>
  <si>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</si>
  <si>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</si>
  <si>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</si>
  <si>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</si>
  <si>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</si>
  <si>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</si>
  <si>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</si>
  <si>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</si>
  <si>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</si>
  <si>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</si>
  <si>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</si>
  <si>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</si>
  <si>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</si>
  <si>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</si>
  <si>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</si>
  <si>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</si>
  <si>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</si>
  <si>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</si>
  <si>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</si>
  <si>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</si>
  <si>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</si>
  <si>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</si>
  <si>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</si>
  <si>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</si>
  <si>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</si>
  <si>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</si>
  <si>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</si>
  <si>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</si>
  <si>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</si>
  <si>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</si>
  <si>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</si>
  <si>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</si>
  <si>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</si>
  <si>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</si>
  <si>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</si>
  <si>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</si>
  <si>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</si>
  <si>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</si>
  <si>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</si>
  <si>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</si>
  <si>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</si>
  <si>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</si>
  <si>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</si>
  <si>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</si>
  <si>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</si>
  <si>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</si>
  <si>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</si>
  <si>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</si>
  <si>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</si>
  <si>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</si>
  <si>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</si>
  <si>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</si>
  <si>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</si>
  <si>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</si>
  <si>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</si>
  <si>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</si>
  <si>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</si>
  <si>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</si>
  <si>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</si>
  <si>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</si>
  <si>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</si>
  <si>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</si>
  <si>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</si>
  <si>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</si>
  <si>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</si>
  <si>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</si>
  <si>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</si>
  <si>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</si>
  <si>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</si>
  <si>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</si>
  <si>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</si>
  <si>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</si>
  <si>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</si>
  <si>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</si>
  <si>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</si>
  <si>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</si>
  <si>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</si>
  <si>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</si>
  <si>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</si>
  <si>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</si>
  <si>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</si>
  <si>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</si>
  <si>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</si>
  <si>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</si>
  <si>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</si>
  <si>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</si>
  <si>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</si>
  <si>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</si>
  <si>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</si>
  <si>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</si>
  <si>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</si>
  <si>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</si>
  <si>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</si>
  <si>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</si>
  <si>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</si>
  <si>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</si>
  <si>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</si>
  <si>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</si>
  <si>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</si>
  <si>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</si>
  <si>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</si>
  <si>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</si>
  <si>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</si>
  <si>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</si>
  <si>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</si>
  <si>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</si>
  <si>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</si>
  <si>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</si>
  <si>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</si>
  <si>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</si>
  <si>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</si>
  <si>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</si>
  <si>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</si>
  <si>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</si>
  <si>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</si>
  <si>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</si>
  <si>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</si>
  <si>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</si>
  <si>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</si>
  <si>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</si>
  <si>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</si>
  <si>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</si>
  <si>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</si>
  <si>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</si>
  <si>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</si>
  <si>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</si>
  <si>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</si>
  <si>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</si>
  <si>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</si>
  <si>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</si>
  <si>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</si>
  <si>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</si>
  <si>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</si>
  <si>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</si>
  <si>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</si>
  <si>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</si>
  <si>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</si>
  <si>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</si>
  <si>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</si>
  <si>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</si>
  <si>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</si>
  <si>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</si>
  <si>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</si>
  <si>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</si>
  <si>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</si>
  <si>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</si>
  <si>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</si>
  <si>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</si>
  <si>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</si>
  <si>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</si>
  <si>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</si>
  <si>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</si>
  <si>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</si>
  <si>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</si>
  <si>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</si>
  <si>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</si>
  <si>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</si>
  <si>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</si>
  <si>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</si>
  <si>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</si>
  <si>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</si>
  <si>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</si>
  <si>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</si>
  <si>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</si>
  <si>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</si>
  <si>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</si>
  <si>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</si>
  <si>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</si>
  <si>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</si>
  <si>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</si>
  <si>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</si>
  <si>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</si>
  <si>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</si>
  <si>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</si>
  <si>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</si>
  <si>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</si>
  <si>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</si>
  <si>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</si>
  <si>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</si>
  <si>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</si>
  <si>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</si>
  <si>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</si>
  <si>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</si>
  <si>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</si>
  <si>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</si>
  <si>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</si>
  <si>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</si>
  <si>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</si>
  <si>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</si>
  <si>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</si>
  <si>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</si>
  <si>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</si>
  <si>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</si>
  <si>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</si>
  <si>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</si>
  <si>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</si>
  <si>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</si>
  <si>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</si>
  <si>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</si>
  <si>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</si>
  <si>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</si>
  <si>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</si>
  <si>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</si>
  <si>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</si>
  <si>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</si>
  <si>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</si>
  <si>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</si>
  <si>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</si>
  <si>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</si>
  <si>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</si>
  <si>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</si>
  <si>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</si>
  <si>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</si>
  <si>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</si>
  <si>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</si>
  <si>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</si>
  <si>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</si>
  <si>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</si>
  <si>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</si>
  <si>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</si>
  <si>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</si>
  <si>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</si>
  <si>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</si>
  <si>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</si>
  <si>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</si>
  <si>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</si>
  <si>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</si>
  <si>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</si>
  <si>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</si>
  <si>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</si>
  <si>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</si>
  <si>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</si>
  <si>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</si>
  <si>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</si>
  <si>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</si>
  <si>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</si>
  <si>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</si>
  <si>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</si>
  <si>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</si>
  <si>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</si>
  <si>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</si>
  <si>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</si>
  <si>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</si>
  <si>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</si>
  <si>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</si>
  <si>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</si>
  <si>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</si>
  <si>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</si>
  <si>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</si>
  <si>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</si>
  <si>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</si>
  <si>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</si>
  <si>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</si>
  <si>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</si>
  <si>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</si>
  <si>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</si>
  <si>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</si>
  <si>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</si>
  <si>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</si>
  <si>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</si>
  <si>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</si>
  <si>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</si>
  <si>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</si>
  <si>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</si>
  <si>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</si>
  <si>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</si>
  <si>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</si>
  <si>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</si>
  <si>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</si>
  <si>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</si>
  <si>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</si>
  <si>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</si>
  <si>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</si>
  <si>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</si>
  <si>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</si>
  <si>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</si>
  <si>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</si>
  <si>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</si>
  <si>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</si>
  <si>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</si>
  <si>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</si>
  <si>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</si>
  <si>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</si>
  <si>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</si>
  <si>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</si>
  <si>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</si>
  <si>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</si>
  <si>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</si>
  <si>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</si>
  <si>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</si>
  <si>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</si>
  <si>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</si>
  <si>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</si>
  <si>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</si>
  <si>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</si>
  <si>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</si>
  <si>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</si>
  <si>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</si>
  <si>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</si>
  <si>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</si>
  <si>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</si>
  <si>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</si>
  <si>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</si>
  <si>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</si>
  <si>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</si>
  <si>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</si>
  <si>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</si>
  <si>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</si>
  <si>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</si>
  <si>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</si>
  <si>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</si>
  <si>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</si>
  <si>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</si>
  <si>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</si>
  <si>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</si>
  <si>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</si>
  <si>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</si>
  <si>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</si>
  <si>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</si>
  <si>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</si>
  <si>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</si>
  <si>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</si>
  <si>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</si>
  <si>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</si>
  <si>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</si>
  <si>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</si>
  <si>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</si>
  <si>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</si>
  <si>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</si>
  <si>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</si>
  <si>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</si>
  <si>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</si>
  <si>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</si>
  <si>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</si>
  <si>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</si>
  <si>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</si>
  <si>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</si>
  <si>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</si>
  <si>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</si>
  <si>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</si>
  <si>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</si>
  <si>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</si>
  <si>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</si>
  <si>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</si>
  <si>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</si>
  <si>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</si>
  <si>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</si>
  <si>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</si>
  <si>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</si>
  <si>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</si>
  <si>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</si>
  <si>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</si>
  <si>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</si>
  <si>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</si>
  <si>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</si>
  <si>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</si>
  <si>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</si>
  <si>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</si>
  <si>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</si>
  <si>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</si>
  <si>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</si>
  <si>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</si>
  <si>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</si>
  <si>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</si>
  <si>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</si>
  <si>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</si>
  <si>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</si>
  <si>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</si>
  <si>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</si>
  <si>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</si>
  <si>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</si>
  <si>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</si>
  <si>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</si>
  <si>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</si>
  <si>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</si>
  <si>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</si>
  <si>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</si>
  <si>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</si>
  <si>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</si>
  <si>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</si>
  <si>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</si>
  <si>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</si>
  <si>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</si>
  <si>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</si>
  <si>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</si>
  <si>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</si>
  <si>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</si>
  <si>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</si>
  <si>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</si>
  <si>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</si>
  <si>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</si>
  <si>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</si>
  <si>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</si>
  <si>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</si>
  <si>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</si>
  <si>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</si>
  <si>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</si>
  <si>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</si>
  <si>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</si>
  <si>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</si>
  <si>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</si>
  <si>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</si>
  <si>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</si>
  <si>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</si>
  <si>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</si>
  <si>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</si>
  <si>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</si>
  <si>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</si>
  <si>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</si>
  <si>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</si>
  <si>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</si>
  <si>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</si>
  <si>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</si>
  <si>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</si>
  <si>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</si>
  <si>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</si>
  <si>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</si>
  <si>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</si>
  <si>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</si>
  <si>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</si>
  <si>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</si>
  <si>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</si>
  <si>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</si>
  <si>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</si>
  <si>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</si>
  <si>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</si>
  <si>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</si>
  <si>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</si>
  <si>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</si>
  <si>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</si>
  <si>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</si>
  <si>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</si>
  <si>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</si>
  <si>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</si>
  <si>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</si>
  <si>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</si>
  <si>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</si>
  <si>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</si>
  <si>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</si>
  <si>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</si>
  <si>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</si>
  <si>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</si>
  <si>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</si>
  <si>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</si>
  <si>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</si>
  <si>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</si>
  <si>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</si>
  <si>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</si>
  <si>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</si>
  <si>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</si>
  <si>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</si>
  <si>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</si>
  <si>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</si>
  <si>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</si>
  <si>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</si>
  <si>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</si>
  <si>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</si>
  <si>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</si>
  <si>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</si>
  <si>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</si>
  <si>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</si>
  <si>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</si>
  <si>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</si>
  <si>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</si>
  <si>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</si>
  <si>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</si>
  <si>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</si>
  <si>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</si>
  <si>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</si>
  <si>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</si>
  <si>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</si>
  <si>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</si>
  <si>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</si>
  <si>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</si>
  <si>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</si>
  <si>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</si>
  <si>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</si>
  <si>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</si>
  <si>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</si>
  <si>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</si>
  <si>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</si>
  <si>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</si>
  <si>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</si>
  <si>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</si>
  <si>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</si>
  <si>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</si>
  <si>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</si>
  <si>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</si>
  <si>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</si>
  <si>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</si>
  <si>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</si>
  <si>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</si>
  <si>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</si>
  <si>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</si>
  <si>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</si>
  <si>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</si>
  <si>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</si>
  <si>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</si>
  <si>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</si>
  <si>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</si>
  <si>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</si>
  <si>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</si>
  <si>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</si>
  <si>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</si>
  <si>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</si>
  <si>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</si>
  <si>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</si>
  <si>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</si>
  <si>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</si>
  <si>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</si>
  <si>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</si>
  <si>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</si>
  <si>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</si>
  <si>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</si>
  <si>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</si>
  <si>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</si>
  <si>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</si>
  <si>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</si>
  <si>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</si>
  <si>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</si>
  <si>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</si>
  <si>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</si>
  <si>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</si>
  <si>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</si>
  <si>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</si>
  <si>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</si>
  <si>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</si>
  <si>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</si>
  <si>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</si>
  <si>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</si>
  <si>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</si>
  <si>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</si>
  <si>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</si>
  <si>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</si>
  <si>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</si>
  <si>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</si>
  <si>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</si>
  <si>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</si>
  <si>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</si>
  <si>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</si>
  <si>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</si>
  <si>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</si>
  <si>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</si>
  <si>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</si>
  <si>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</si>
  <si>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</si>
  <si>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</si>
  <si>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</si>
  <si>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</si>
  <si>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</si>
  <si>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</si>
  <si>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</si>
  <si>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</si>
  <si>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</si>
  <si>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</si>
  <si>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</si>
  <si>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</si>
  <si>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</si>
  <si>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</si>
  <si>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</si>
  <si>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</si>
  <si>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</si>
  <si>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</si>
  <si>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</si>
  <si>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</si>
  <si>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</si>
  <si>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</si>
  <si>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</si>
  <si>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</si>
  <si>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</si>
  <si>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</si>
  <si>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</si>
  <si>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</si>
  <si>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</si>
  <si>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</si>
  <si>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</si>
  <si>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</si>
  <si>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</si>
  <si>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</si>
  <si>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</si>
  <si>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</si>
  <si>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</si>
  <si>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</si>
  <si>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</si>
  <si>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</si>
  <si>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</si>
  <si>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</si>
  <si>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</si>
  <si>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</si>
  <si>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</si>
  <si>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</si>
  <si>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</si>
  <si>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</si>
  <si>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</si>
  <si>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</si>
  <si>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</si>
  <si>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</si>
  <si>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</si>
  <si>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</si>
  <si>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</si>
  <si>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</si>
  <si>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</si>
  <si>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</si>
  <si>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</si>
  <si>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</si>
  <si>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</si>
  <si>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</si>
  <si>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</si>
  <si>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</si>
  <si>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</si>
  <si>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</si>
  <si>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</si>
  <si>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</si>
  <si>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</si>
  <si>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</si>
  <si>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</si>
  <si>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</si>
  <si>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</si>
  <si>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</si>
  <si>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</si>
  <si>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</si>
  <si>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</si>
  <si>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</si>
  <si>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</si>
  <si>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</si>
  <si>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</si>
  <si>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</si>
  <si>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</si>
  <si>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</si>
  <si>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</si>
  <si>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</si>
  <si>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</si>
  <si>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</si>
  <si>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</si>
  <si>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</si>
  <si>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</si>
  <si>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</si>
  <si>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</si>
  <si>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</si>
  <si>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</si>
  <si>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</si>
  <si>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</si>
  <si>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</si>
  <si>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</si>
  <si>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</si>
  <si>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</si>
  <si>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</si>
  <si>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</si>
  <si>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</si>
  <si>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</si>
  <si>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</si>
  <si>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</si>
  <si>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</si>
  <si>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</si>
  <si>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</si>
  <si>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</si>
  <si>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</si>
  <si>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</si>
  <si>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</si>
  <si>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</si>
  <si>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</si>
  <si>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</si>
  <si>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</si>
  <si>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</si>
  <si>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</si>
  <si>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</si>
  <si>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</si>
  <si>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</si>
  <si>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</si>
  <si>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</si>
  <si>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</si>
  <si>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</si>
  <si>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</si>
  <si>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</si>
  <si>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</si>
  <si>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</si>
  <si>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</si>
  <si>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</si>
  <si>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</si>
  <si>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</si>
  <si>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</si>
  <si>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</si>
  <si>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</si>
  <si>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</si>
  <si>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</si>
  <si>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</si>
  <si>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</si>
  <si>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</si>
  <si>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</si>
  <si>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</si>
  <si>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</si>
  <si>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</si>
  <si>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</si>
  <si>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</si>
  <si>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</si>
  <si>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</si>
  <si>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</si>
  <si>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</si>
  <si>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</si>
  <si>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</si>
  <si>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</si>
  <si>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</si>
  <si>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</si>
  <si>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</si>
  <si>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</si>
  <si>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</si>
  <si>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</si>
  <si>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</si>
  <si>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</si>
  <si>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</si>
  <si>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</si>
  <si>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</si>
  <si>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</si>
  <si>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</si>
  <si>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</si>
  <si>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</si>
  <si>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</si>
  <si>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</si>
  <si>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</si>
  <si>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</si>
  <si>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</si>
  <si>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</si>
  <si>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</si>
  <si>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</si>
  <si>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</si>
  <si>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</si>
  <si>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</si>
  <si>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</si>
  <si>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</si>
  <si>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</si>
  <si>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</si>
  <si>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</si>
  <si>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</si>
  <si>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</si>
  <si>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</si>
  <si>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</si>
  <si>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</si>
  <si>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</si>
  <si>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</si>
  <si>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</si>
  <si>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</si>
  <si>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</si>
  <si>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</si>
  <si>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</si>
  <si>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</si>
  <si>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</si>
  <si>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</si>
  <si>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</si>
  <si>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</si>
  <si>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</si>
  <si>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</si>
  <si>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</si>
  <si>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</si>
  <si>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</si>
  <si>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</si>
  <si>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</si>
  <si>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</si>
  <si>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</si>
  <si>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</si>
  <si>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</si>
  <si>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</si>
  <si>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</si>
  <si>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</si>
  <si>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</si>
  <si>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</si>
  <si>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</si>
  <si>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</si>
  <si>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</si>
  <si>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</si>
  <si>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</si>
  <si>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</si>
  <si>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</si>
  <si>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</si>
  <si>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</si>
  <si>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</si>
  <si>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</si>
  <si>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</si>
  <si>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</si>
  <si>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</si>
  <si>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</si>
  <si>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</si>
  <si>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</si>
  <si>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</si>
  <si>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</si>
  <si>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</si>
  <si>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</si>
  <si>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</si>
  <si>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</si>
  <si>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</si>
  <si>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</si>
  <si>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</si>
  <si>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</si>
  <si>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</si>
  <si>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</si>
  <si>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</si>
  <si>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</si>
  <si>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</si>
  <si>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</si>
  <si>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</si>
  <si>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</si>
  <si>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</si>
  <si>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</si>
  <si>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</si>
  <si>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</si>
  <si>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</si>
  <si>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</si>
  <si>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</si>
  <si>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</si>
  <si>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</si>
  <si>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</si>
  <si>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</si>
  <si>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</si>
  <si>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</si>
  <si>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</si>
  <si>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</si>
  <si>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</si>
  <si>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</si>
  <si>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</si>
  <si>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</si>
  <si>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</si>
  <si>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</si>
  <si>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</si>
  <si>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</si>
  <si>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</si>
  <si>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</si>
  <si>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</si>
  <si>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</si>
  <si>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</si>
  <si>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</si>
  <si>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</si>
  <si>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</si>
  <si>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</si>
  <si>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</si>
  <si>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</si>
  <si>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</si>
  <si>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</si>
  <si>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</si>
  <si>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</si>
  <si>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</si>
  <si>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</si>
  <si>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</si>
  <si>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</si>
  <si>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</si>
  <si>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</si>
  <si>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</si>
  <si>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</si>
  <si>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</si>
  <si>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</si>
  <si>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</si>
  <si>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</si>
  <si>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</si>
  <si>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</si>
  <si>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</si>
  <si>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</si>
  <si>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</si>
  <si>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</si>
  <si>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</si>
  <si>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</si>
  <si>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</si>
  <si>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</si>
  <si>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</si>
  <si>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</si>
  <si>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</si>
  <si>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</si>
  <si>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</si>
  <si>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</si>
  <si>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</si>
  <si>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</si>
  <si>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</si>
  <si>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</si>
  <si>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</si>
  <si>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</si>
  <si>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</si>
  <si>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</si>
  <si>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</si>
  <si>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</si>
  <si>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</si>
  <si>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</si>
  <si>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</si>
  <si>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</si>
  <si>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</si>
  <si>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</si>
  <si>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</si>
  <si>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</si>
  <si>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</si>
  <si>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</si>
  <si>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</si>
  <si>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</si>
  <si>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</si>
  <si>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</si>
  <si>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</si>
  <si>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</si>
  <si>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</si>
  <si>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</si>
  <si>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</si>
  <si>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</si>
  <si>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</si>
  <si>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</si>
  <si>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</si>
  <si>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</si>
  <si>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</si>
  <si>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</si>
  <si>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</si>
  <si>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</si>
  <si>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</si>
  <si>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</si>
  <si>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</si>
  <si>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</si>
  <si>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</si>
  <si>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</si>
  <si>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</si>
  <si>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</si>
  <si>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</si>
  <si>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</si>
  <si>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</si>
  <si>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</si>
  <si>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</si>
  <si>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</si>
  <si>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</si>
  <si>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</si>
  <si>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</si>
  <si>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</si>
  <si>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</si>
  <si>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</si>
  <si>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</si>
  <si>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</si>
  <si>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</si>
  <si>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</si>
  <si>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</si>
  <si>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</si>
  <si>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</si>
  <si>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</si>
  <si>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</si>
  <si>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</si>
  <si>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</si>
  <si>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</si>
  <si>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</si>
  <si>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</si>
  <si>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</si>
  <si>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</si>
  <si>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</si>
  <si>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</si>
  <si>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</si>
  <si>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</si>
  <si>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</si>
  <si>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</si>
  <si>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</si>
  <si>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</si>
  <si>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</si>
  <si>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</si>
  <si>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</si>
  <si>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</si>
  <si>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</si>
  <si>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</si>
  <si>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</si>
  <si>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</si>
  <si>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</si>
  <si>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</si>
  <si>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</si>
  <si>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</si>
  <si>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</si>
  <si>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</si>
  <si>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</si>
  <si>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</si>
  <si>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</si>
  <si>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</si>
  <si>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</si>
  <si>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</si>
  <si>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</si>
  <si>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</si>
  <si>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</si>
  <si>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</si>
  <si>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</si>
  <si>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</si>
  <si>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</si>
  <si>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</si>
  <si>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</si>
  <si>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</si>
  <si>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</si>
  <si>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</si>
  <si>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</si>
  <si>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</si>
  <si>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</si>
  <si>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</si>
  <si>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</si>
  <si>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</si>
  <si>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</si>
  <si>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</si>
  <si>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</si>
  <si>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</si>
  <si>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</si>
  <si>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</si>
  <si>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</si>
  <si>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</si>
  <si>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</si>
  <si>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</si>
  <si>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</si>
  <si>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</si>
  <si>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</si>
  <si>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</si>
  <si>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</si>
  <si>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</si>
  <si>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</si>
  <si>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</si>
  <si>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</si>
  <si>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</si>
  <si>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</si>
  <si>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</si>
  <si>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</si>
  <si>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</si>
  <si>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</si>
  <si>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</si>
  <si>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</si>
  <si>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</si>
  <si>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</si>
  <si>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</si>
  <si>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</si>
  <si>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</si>
  <si>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</si>
  <si>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</si>
  <si>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</si>
  <si>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</si>
  <si>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</si>
  <si>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</si>
  <si>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</si>
  <si>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</si>
  <si>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</si>
  <si>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</si>
  <si>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</si>
  <si>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</si>
  <si>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</si>
  <si>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</si>
  <si>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</si>
  <si>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</si>
  <si>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</si>
  <si>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</si>
  <si>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</si>
  <si>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</si>
  <si>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</si>
  <si>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</si>
  <si>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</si>
  <si>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</si>
  <si>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</si>
  <si>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</si>
  <si>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</si>
  <si>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</si>
  <si>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</si>
  <si>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</si>
  <si>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</si>
  <si>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</si>
  <si>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</si>
  <si>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</si>
  <si>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</si>
  <si>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</si>
  <si>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</si>
  <si>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</si>
  <si>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</si>
  <si>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</si>
  <si>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</si>
  <si>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</si>
  <si>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</si>
  <si>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</si>
  <si>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</si>
  <si>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</si>
  <si>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</si>
  <si>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</si>
  <si>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</si>
  <si>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</si>
  <si>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</si>
  <si>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</si>
  <si>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</si>
  <si>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</si>
  <si>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</si>
  <si>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</si>
  <si>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</si>
  <si>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</si>
  <si>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</si>
  <si>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</si>
  <si>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</si>
  <si>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</si>
  <si>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</si>
  <si>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</si>
  <si>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</si>
  <si>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</si>
  <si>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</si>
  <si>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</si>
  <si>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</si>
  <si>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</si>
  <si>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</si>
  <si>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</si>
  <si>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</si>
  <si>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</si>
  <si>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</si>
  <si>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</si>
  <si>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</si>
  <si>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</si>
  <si>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</si>
  <si>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</si>
  <si>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</si>
  <si>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</si>
  <si>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</si>
  <si>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</si>
  <si>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</si>
  <si>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</si>
  <si>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</si>
  <si>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</si>
  <si>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</si>
  <si>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</si>
  <si>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</si>
  <si>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</si>
  <si>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</si>
  <si>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</si>
  <si>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</si>
  <si>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</si>
  <si>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</si>
  <si>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</si>
  <si>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</si>
  <si>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</si>
  <si>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</si>
  <si>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</si>
  <si>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</si>
  <si>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</si>
  <si>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</si>
  <si>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</si>
  <si>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</si>
  <si>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</si>
  <si>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</si>
  <si>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</si>
  <si>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</si>
  <si>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</si>
  <si>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</si>
  <si>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</si>
  <si>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</si>
  <si>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</si>
  <si>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</si>
  <si>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</si>
  <si>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</si>
  <si>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</si>
  <si>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</si>
  <si>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</si>
  <si>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</si>
  <si>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</si>
  <si>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</si>
  <si>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</si>
  <si>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</si>
  <si>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</si>
  <si>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</si>
  <si>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</si>
  <si>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</si>
  <si>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</si>
  <si>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</si>
  <si>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</si>
  <si>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</si>
  <si>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</si>
  <si>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</si>
  <si>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</si>
  <si>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</si>
  <si>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</si>
  <si>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</si>
  <si>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</si>
  <si>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</si>
  <si>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</si>
  <si>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</si>
  <si>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</si>
  <si>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</si>
  <si>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</si>
  <si>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</si>
  <si>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</si>
  <si>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</si>
  <si>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</si>
  <si>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</si>
  <si>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</si>
  <si>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</si>
  <si>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</si>
  <si>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</si>
  <si>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</si>
  <si>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</si>
  <si>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</si>
  <si>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</si>
  <si>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</si>
  <si>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</si>
  <si>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</si>
  <si>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</si>
  <si>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</si>
  <si>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</si>
  <si>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</si>
  <si>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</si>
  <si>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</si>
  <si>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</si>
  <si>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</si>
  <si>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</si>
  <si>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</si>
  <si>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</si>
  <si>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</si>
  <si>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</si>
  <si>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</si>
  <si>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</si>
  <si>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</si>
  <si>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</si>
  <si>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</si>
  <si>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</si>
  <si>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</si>
  <si>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</si>
  <si>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</si>
  <si>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</si>
  <si>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</si>
  <si>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</si>
  <si>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</si>
  <si>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</si>
  <si>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</si>
  <si>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</si>
  <si>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</si>
  <si>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</si>
  <si>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</si>
  <si>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</si>
  <si>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</si>
  <si>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</si>
  <si>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</si>
  <si>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</si>
  <si>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</si>
  <si>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</si>
  <si>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</si>
  <si>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</si>
  <si>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</si>
  <si>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</si>
  <si>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</si>
  <si>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</si>
  <si>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</si>
  <si>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</si>
  <si>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</si>
  <si>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</si>
  <si>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</si>
  <si>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</si>
  <si>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</si>
  <si>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</si>
  <si>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</si>
  <si>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</si>
  <si>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</si>
  <si>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</si>
  <si>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</si>
  <si>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</si>
  <si>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</si>
  <si>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</si>
  <si>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</si>
  <si>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</si>
  <si>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</si>
  <si>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</si>
  <si>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</si>
  <si>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</si>
  <si>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</si>
  <si>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</si>
  <si>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</si>
  <si>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</si>
  <si>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</si>
  <si>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</si>
  <si>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</si>
  <si>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</si>
  <si>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</si>
  <si>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</si>
  <si>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</si>
  <si>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</si>
  <si>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</si>
  <si>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</si>
  <si>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</si>
  <si>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</si>
  <si>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</si>
  <si>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</si>
  <si>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</si>
  <si>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</si>
  <si>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</si>
  <si>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</si>
  <si>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</si>
  <si>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</si>
  <si>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</si>
  <si>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</si>
  <si>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</si>
  <si>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</si>
  <si>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</si>
  <si>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</si>
  <si>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</si>
  <si>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</si>
  <si>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</si>
  <si>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</si>
  <si>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</si>
  <si>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</si>
  <si>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</si>
  <si>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</si>
  <si>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</si>
  <si>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</si>
  <si>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</si>
  <si>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</si>
  <si>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</si>
  <si>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</si>
  <si>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</si>
  <si>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</si>
  <si>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</si>
  <si>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</si>
  <si>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</si>
  <si>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</si>
  <si>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</si>
  <si>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</si>
  <si>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</si>
  <si>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</si>
  <si>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</si>
  <si>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</si>
  <si>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</si>
  <si>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</si>
  <si>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</si>
  <si>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</si>
  <si>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</si>
  <si>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</si>
  <si>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</si>
  <si>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</si>
  <si>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</si>
  <si>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</si>
  <si>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</si>
  <si>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</si>
  <si>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</si>
  <si>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</si>
  <si>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</si>
  <si>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</si>
  <si>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</si>
  <si>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</si>
  <si>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</si>
  <si>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</si>
  <si>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</si>
  <si>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</si>
  <si>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</si>
  <si>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</si>
  <si>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</si>
  <si>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</si>
  <si>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</si>
  <si>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</si>
  <si>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</si>
  <si>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</si>
  <si>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</si>
  <si>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</si>
  <si>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</si>
  <si>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</si>
  <si>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</si>
  <si>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</si>
  <si>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</si>
  <si>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</si>
  <si>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</si>
  <si>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</si>
  <si>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</si>
  <si>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</si>
  <si>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</si>
  <si>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</si>
  <si>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</si>
  <si>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</si>
  <si>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</si>
  <si>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</si>
  <si>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</si>
  <si>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</si>
  <si>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</si>
  <si>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</si>
  <si>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</si>
  <si>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</si>
  <si>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</si>
  <si>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</si>
  <si>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</si>
  <si>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</si>
  <si>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</si>
  <si>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</si>
  <si>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</si>
  <si>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</si>
  <si>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</si>
  <si>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</si>
  <si>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</si>
  <si>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</si>
  <si>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</si>
  <si>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</si>
  <si>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</si>
  <si>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</si>
  <si>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</si>
  <si>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</si>
  <si>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</si>
  <si>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</si>
  <si>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</si>
  <si>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</si>
  <si>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</si>
  <si>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</si>
  <si>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</si>
  <si>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</si>
  <si>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</si>
  <si>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</si>
  <si>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</si>
  <si>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</si>
  <si>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</si>
  <si>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</si>
  <si>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</si>
  <si>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</si>
  <si>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</si>
  <si>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</si>
  <si>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</si>
  <si>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</si>
  <si>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</si>
  <si>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</si>
  <si>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</si>
  <si>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</si>
  <si>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</si>
  <si>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</si>
  <si>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</si>
  <si>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</si>
  <si>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</si>
  <si>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</si>
  <si>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</si>
  <si>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</si>
  <si>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</si>
  <si>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</si>
  <si>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</si>
  <si>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</si>
  <si>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</si>
  <si>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</si>
  <si>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</si>
  <si>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</si>
  <si>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</si>
  <si>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</si>
  <si>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</si>
  <si>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</si>
  <si>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</si>
  <si>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</si>
  <si>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</si>
  <si>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</si>
  <si>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</si>
  <si>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</si>
  <si>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</si>
  <si>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</si>
  <si>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</si>
  <si>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</si>
  <si>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</si>
  <si>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</si>
  <si>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</si>
  <si>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</si>
  <si>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</si>
  <si>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</si>
  <si>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</si>
  <si>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</si>
  <si>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</si>
  <si>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</si>
  <si>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</si>
  <si>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</si>
  <si>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</si>
  <si>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</si>
  <si>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</si>
  <si>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</si>
  <si>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</si>
  <si>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</si>
  <si>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</si>
  <si>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</si>
  <si>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</si>
  <si>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</si>
  <si>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</si>
  <si>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</si>
  <si>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</si>
  <si>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</si>
  <si>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</si>
  <si>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</si>
  <si>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</si>
  <si>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</si>
  <si>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</si>
  <si>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</si>
  <si>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</si>
  <si>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</si>
  <si>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</si>
  <si>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</si>
  <si>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</si>
  <si>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</si>
  <si>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</si>
  <si>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</si>
  <si>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</si>
  <si>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</si>
  <si>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</si>
  <si>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</si>
  <si>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</si>
  <si>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</si>
  <si>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</si>
  <si>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</si>
  <si>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</si>
  <si>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</si>
  <si>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</si>
  <si>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</si>
  <si>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</si>
  <si>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</si>
  <si>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</si>
  <si>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</si>
  <si>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</si>
  <si>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</si>
  <si>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</si>
  <si>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</si>
  <si>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</si>
  <si>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</si>
  <si>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</si>
  <si>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</si>
  <si>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</si>
  <si>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</si>
  <si>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</si>
  <si>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</si>
  <si>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</si>
  <si>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</si>
  <si>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</si>
  <si>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</si>
  <si>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</si>
  <si>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</si>
  <si>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</si>
  <si>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</si>
  <si>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</si>
  <si>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</si>
  <si>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</si>
  <si>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</si>
  <si>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</si>
  <si>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</si>
  <si>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</si>
  <si>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</si>
  <si>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</si>
  <si>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</si>
  <si>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</si>
  <si>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</si>
  <si>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</si>
  <si>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</si>
  <si>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</si>
  <si>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</si>
  <si>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</si>
  <si>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</si>
  <si>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</si>
  <si>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</si>
  <si>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</si>
  <si>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</si>
  <si>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</si>
  <si>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</si>
  <si>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</si>
  <si>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</si>
  <si>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</si>
  <si>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</si>
  <si>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</si>
  <si>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</si>
  <si>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</si>
  <si>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</si>
  <si>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</si>
  <si>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</si>
  <si>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</si>
  <si>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</si>
  <si>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</si>
  <si>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</si>
  <si>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</si>
  <si>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</si>
  <si>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</si>
  <si>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</si>
  <si>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</si>
  <si>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</si>
  <si>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</si>
  <si>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</si>
  <si>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</si>
  <si>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</si>
  <si>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</si>
  <si>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</si>
  <si>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</si>
  <si>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</si>
  <si>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</si>
  <si>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</si>
  <si>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</si>
  <si>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</si>
  <si>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</si>
  <si>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</si>
  <si>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</si>
  <si>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</si>
  <si>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</si>
  <si>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</si>
  <si>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</si>
  <si>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</si>
  <si>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</si>
  <si>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</si>
  <si>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</si>
  <si>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</si>
  <si>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</si>
  <si>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</si>
  <si>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</si>
  <si>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</si>
  <si>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</si>
  <si>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</si>
  <si>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</si>
  <si>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</si>
  <si>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</si>
  <si>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</si>
  <si>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</si>
  <si>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</si>
  <si>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</si>
  <si>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</si>
  <si>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</si>
  <si>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</si>
  <si>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</si>
  <si>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</si>
  <si>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</si>
  <si>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</si>
  <si>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</si>
  <si>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</si>
  <si>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</si>
  <si>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</si>
  <si>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</si>
  <si>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</si>
  <si>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</si>
  <si>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</si>
  <si>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</si>
  <si>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</si>
  <si>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</si>
  <si>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</si>
  <si>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</si>
  <si>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</si>
  <si>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</si>
  <si>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</si>
  <si>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</si>
  <si>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</si>
  <si>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</si>
  <si>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</si>
  <si>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</si>
  <si>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</si>
  <si>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</si>
  <si>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</si>
  <si>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</si>
  <si>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</si>
  <si>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</si>
  <si>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</si>
  <si>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</si>
  <si>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</si>
  <si>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</si>
  <si>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</si>
  <si>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</si>
  <si>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</si>
  <si>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</si>
  <si>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</si>
  <si>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</si>
  <si>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</si>
  <si>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</si>
  <si>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</si>
  <si>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</si>
  <si>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</si>
  <si>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</si>
  <si>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</si>
  <si>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</si>
  <si>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</si>
  <si>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</si>
  <si>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</si>
  <si>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</si>
  <si>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</si>
  <si>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</si>
  <si>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</si>
  <si>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</si>
  <si>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</si>
  <si>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</si>
  <si>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</si>
  <si>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</si>
  <si>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</si>
  <si>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</si>
  <si>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</si>
  <si>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</si>
  <si>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</si>
  <si>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</si>
  <si>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</si>
  <si>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</si>
  <si>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</si>
  <si>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</si>
  <si>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</si>
  <si>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</si>
  <si>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</si>
  <si>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</si>
  <si>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</si>
  <si>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</si>
  <si>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</si>
  <si>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</si>
  <si>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</si>
  <si>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</si>
  <si>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</si>
  <si>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</si>
  <si>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</si>
  <si>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</si>
  <si>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</si>
  <si>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</si>
  <si>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</si>
  <si>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</si>
  <si>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</si>
  <si>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</si>
  <si>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</si>
  <si>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</si>
  <si>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</si>
  <si>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</si>
  <si>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</si>
  <si>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</si>
  <si>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</si>
  <si>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</si>
  <si>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</si>
  <si>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</si>
  <si>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</si>
  <si>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</si>
  <si>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</si>
  <si>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</si>
  <si>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</si>
  <si>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</si>
  <si>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</si>
  <si>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</si>
  <si>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</si>
  <si>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</si>
  <si>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</si>
  <si>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</si>
  <si>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</si>
  <si>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</si>
  <si>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</si>
  <si>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</si>
  <si>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</si>
  <si>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</si>
  <si>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</si>
  <si>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</si>
  <si>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</si>
  <si>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</si>
  <si>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</si>
  <si>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</si>
  <si>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</si>
  <si>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</si>
  <si>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</si>
  <si>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</si>
  <si>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</si>
  <si>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</si>
  <si>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</si>
  <si>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</si>
  <si>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</si>
  <si>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</si>
  <si>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</si>
  <si>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</si>
  <si>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</si>
  <si>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</si>
  <si>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</si>
  <si>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</si>
  <si>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</si>
  <si>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</si>
  <si>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</si>
  <si>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</si>
  <si>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</si>
  <si>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</si>
  <si>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</si>
  <si>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</si>
  <si>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</si>
  <si>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</si>
  <si>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</si>
  <si>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</si>
  <si>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</si>
  <si>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</si>
  <si>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</si>
  <si>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</si>
  <si>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</si>
  <si>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</si>
  <si>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</si>
  <si>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</si>
  <si>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</si>
  <si>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</si>
  <si>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</si>
  <si>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</si>
  <si>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</si>
  <si>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</si>
  <si>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</si>
  <si>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</si>
  <si>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</si>
  <si>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</si>
  <si>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</si>
  <si>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</si>
  <si>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</si>
  <si>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</si>
  <si>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</si>
  <si>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</si>
  <si>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</si>
  <si>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</si>
  <si>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</si>
  <si>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</si>
  <si>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</si>
  <si>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</si>
  <si>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</si>
  <si>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</si>
  <si>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</si>
  <si>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</si>
  <si>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</si>
  <si>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</si>
  <si>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</si>
  <si>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</si>
  <si>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</si>
  <si>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</si>
  <si>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</si>
  <si>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</si>
  <si>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</si>
  <si>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</si>
  <si>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</si>
  <si>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</si>
  <si>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</si>
  <si>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</si>
  <si>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</si>
  <si>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</si>
  <si>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</si>
  <si>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</si>
  <si>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</si>
  <si>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</si>
  <si>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</si>
  <si>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</si>
  <si>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</si>
  <si>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</si>
  <si>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</si>
  <si>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</si>
  <si>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</si>
  <si>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</si>
  <si>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</si>
  <si>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</si>
  <si>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</si>
  <si>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</si>
  <si>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</si>
  <si>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</si>
  <si>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</si>
  <si>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</si>
  <si>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</si>
  <si>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</si>
  <si>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</si>
  <si>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</si>
  <si>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</si>
  <si>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</si>
  <si>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</si>
  <si>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</si>
  <si>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</si>
  <si>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</si>
  <si>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</si>
  <si>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</si>
  <si>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</si>
  <si>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</si>
  <si>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</si>
  <si>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</si>
  <si>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</si>
  <si>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</si>
  <si>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</si>
  <si>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</si>
  <si>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</si>
  <si>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</si>
  <si>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</si>
  <si>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</si>
  <si>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</si>
  <si>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</si>
  <si>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</si>
  <si>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</si>
  <si>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</si>
  <si>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</si>
  <si>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</si>
  <si>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</si>
  <si>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</si>
  <si>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</si>
  <si>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</si>
  <si>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</si>
  <si>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</si>
  <si>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</si>
  <si>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</si>
  <si>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</si>
  <si>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</si>
  <si>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</si>
  <si>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</si>
  <si>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</si>
  <si>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</si>
  <si>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</si>
  <si>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</si>
  <si>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</si>
  <si>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</si>
  <si>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</si>
  <si>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</si>
  <si>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</si>
  <si>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</si>
  <si>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</si>
  <si>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</si>
  <si>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</si>
  <si>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</si>
  <si>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</si>
  <si>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</si>
  <si>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</si>
  <si>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</si>
  <si>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</si>
  <si>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</si>
  <si>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</si>
  <si>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</si>
  <si>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</si>
  <si>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</si>
  <si>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</si>
  <si>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</si>
  <si>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</si>
  <si>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</si>
  <si>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</si>
  <si>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</si>
  <si>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</si>
  <si>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</si>
  <si>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</si>
  <si>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</si>
  <si>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</si>
  <si>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</si>
  <si>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</si>
  <si>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</si>
  <si>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</si>
  <si>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</si>
  <si>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</si>
  <si>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</si>
  <si>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</si>
  <si>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</si>
  <si>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</si>
  <si>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</si>
  <si>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</si>
  <si>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</si>
  <si>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</si>
  <si>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</si>
  <si>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</si>
  <si>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</si>
  <si>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</si>
  <si>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</si>
  <si>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</si>
  <si>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</si>
  <si>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</si>
  <si>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</si>
  <si>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</si>
  <si>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</si>
  <si>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</si>
  <si>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</si>
  <si>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</si>
  <si>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</si>
  <si>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</si>
  <si>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</si>
  <si>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</si>
  <si>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</si>
  <si>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</si>
  <si>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</si>
  <si>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</si>
  <si>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</si>
  <si>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</si>
  <si>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</si>
  <si>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</si>
  <si>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</si>
  <si>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</si>
  <si>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</si>
  <si>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</si>
  <si>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</si>
  <si>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</si>
  <si>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</si>
  <si>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</si>
  <si>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</si>
  <si>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</si>
  <si>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</si>
  <si>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</si>
  <si>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</si>
  <si>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</si>
  <si>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</si>
  <si>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</si>
  <si>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</si>
  <si>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</si>
  <si>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</si>
  <si>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</si>
  <si>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</si>
  <si>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</si>
  <si>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</si>
  <si>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</si>
  <si>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</si>
  <si>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</si>
  <si>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</si>
  <si>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</si>
  <si>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</si>
  <si>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</si>
  <si>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</si>
  <si>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</si>
  <si>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</si>
  <si>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</si>
  <si>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</si>
  <si>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</si>
  <si>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</si>
  <si>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</si>
  <si>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</si>
  <si>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</si>
  <si>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</si>
  <si>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</si>
  <si>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</si>
  <si>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</si>
  <si>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</si>
  <si>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</si>
  <si>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</si>
  <si>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</si>
  <si>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</si>
  <si>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</si>
  <si>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</si>
  <si>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</si>
  <si>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</si>
  <si>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</si>
  <si>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</si>
  <si>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</si>
  <si>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</si>
  <si>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</si>
  <si>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</si>
  <si>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</si>
  <si>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</si>
  <si>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</si>
  <si>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</si>
  <si>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</si>
  <si>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</si>
  <si>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</si>
  <si>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</si>
  <si>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</si>
  <si>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</si>
  <si>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</si>
  <si>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</si>
  <si>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</si>
  <si>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</si>
  <si>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</si>
  <si>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</si>
  <si>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</si>
  <si>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</si>
  <si>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</si>
  <si>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</si>
  <si>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</si>
  <si>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</si>
  <si>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</si>
  <si>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</si>
  <si>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</si>
  <si>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</si>
  <si>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</si>
  <si>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</si>
  <si>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</si>
  <si>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</si>
  <si>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</si>
  <si>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</si>
  <si>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</si>
  <si>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</si>
  <si>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</si>
  <si>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</si>
  <si>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</si>
  <si>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</si>
  <si>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</si>
  <si>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</si>
  <si>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</si>
  <si>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</si>
  <si>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</si>
  <si>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</si>
  <si>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</si>
  <si>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</si>
  <si>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</si>
  <si>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</si>
  <si>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</si>
  <si>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</si>
  <si>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</si>
  <si>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</si>
  <si>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</si>
  <si>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</si>
  <si>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</si>
  <si>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</si>
  <si>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</si>
  <si>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</si>
  <si>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</si>
  <si>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</si>
  <si>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</si>
  <si>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</si>
  <si>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</si>
  <si>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</si>
  <si>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</si>
  <si>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</si>
  <si>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</si>
  <si>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</si>
  <si>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</si>
  <si>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</si>
  <si>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</si>
  <si>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</si>
  <si>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</si>
  <si>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</si>
  <si>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</si>
  <si>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</si>
  <si>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</si>
  <si>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</si>
  <si>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</si>
  <si>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</si>
  <si>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</si>
  <si>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</si>
  <si>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</si>
  <si>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</si>
  <si>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</si>
  <si>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</si>
  <si>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</si>
  <si>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</si>
  <si>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</si>
  <si>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</si>
  <si>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</si>
  <si>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</si>
  <si>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</si>
  <si>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</si>
  <si>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</si>
  <si>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</si>
  <si>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</si>
  <si>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</si>
  <si>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</si>
  <si>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</si>
  <si>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</si>
  <si>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</si>
  <si>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</si>
  <si>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</si>
  <si>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</si>
  <si>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</si>
  <si>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</si>
  <si>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</si>
  <si>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</si>
  <si>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</si>
  <si>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</si>
  <si>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</si>
  <si>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</si>
  <si>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</si>
  <si>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</si>
  <si>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</si>
  <si>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</si>
  <si>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</si>
  <si>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</si>
  <si>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</si>
  <si>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</si>
  <si>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</si>
  <si>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</si>
  <si>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</si>
  <si>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</si>
  <si>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</si>
  <si>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</si>
  <si>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</si>
  <si>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</si>
  <si>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</si>
  <si>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</si>
  <si>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</si>
  <si>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</si>
  <si>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</si>
  <si>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</si>
  <si>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</si>
  <si>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</si>
  <si>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</si>
  <si>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</si>
  <si>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</si>
  <si>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</si>
  <si>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</si>
  <si>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</si>
  <si>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</si>
  <si>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</si>
  <si>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</si>
  <si>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</si>
  <si>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</si>
  <si>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</si>
  <si>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</si>
  <si>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</si>
  <si>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</si>
  <si>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</si>
  <si>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</si>
  <si>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</si>
  <si>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</si>
  <si>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</si>
  <si>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</si>
  <si>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</si>
  <si>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</si>
  <si>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</si>
  <si>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</si>
  <si>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</si>
  <si>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</si>
  <si>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</si>
  <si>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</si>
  <si>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</si>
  <si>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</si>
  <si>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</si>
  <si>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</si>
  <si>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</si>
  <si>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</si>
  <si>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</si>
  <si>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</si>
  <si>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</si>
  <si>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</si>
  <si>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</si>
  <si>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</si>
  <si>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</si>
  <si>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</si>
  <si>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</si>
  <si>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</si>
  <si>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</si>
  <si>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</si>
  <si>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</si>
  <si>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</si>
  <si>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</si>
  <si>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</si>
  <si>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</si>
  <si>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</si>
  <si>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</si>
  <si>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</si>
  <si>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</si>
  <si>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</si>
  <si>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</si>
  <si>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</si>
  <si>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</si>
  <si>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</si>
  <si>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</si>
  <si>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</si>
  <si>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</si>
  <si>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</si>
  <si>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</si>
  <si>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</si>
  <si>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</si>
  <si>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</si>
  <si>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</si>
  <si>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</si>
  <si>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</si>
  <si>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</si>
  <si>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</si>
  <si>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</si>
  <si>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</si>
  <si>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</si>
  <si>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</si>
  <si>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</si>
  <si>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</si>
  <si>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</si>
  <si>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</si>
  <si>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</si>
  <si>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</si>
  <si>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</si>
  <si>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</si>
  <si>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</si>
  <si>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</si>
  <si>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</si>
  <si>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</si>
  <si>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</si>
  <si>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</si>
  <si>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</si>
  <si>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</si>
  <si>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</si>
  <si>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</si>
  <si>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</si>
  <si>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</si>
  <si>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</si>
  <si>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</si>
  <si>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</si>
  <si>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</si>
  <si>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</si>
  <si>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</si>
  <si>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</si>
  <si>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</si>
  <si>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</si>
  <si>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</si>
  <si>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</si>
  <si>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</si>
  <si>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</si>
  <si>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</si>
  <si>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</si>
  <si>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</si>
  <si>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</si>
  <si>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</si>
  <si>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</si>
  <si>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</si>
  <si>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</si>
  <si>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</si>
  <si>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</si>
  <si>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</si>
  <si>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</si>
  <si>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</si>
  <si>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</si>
  <si>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</si>
  <si>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</si>
  <si>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</si>
  <si>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</si>
  <si>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</si>
  <si>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</si>
  <si>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</si>
  <si>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</si>
  <si>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</si>
  <si>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</si>
  <si>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</si>
  <si>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</si>
  <si>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</si>
  <si>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</si>
  <si>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</si>
  <si>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</si>
  <si>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</si>
  <si>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</si>
  <si>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</si>
  <si>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</si>
  <si>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</si>
  <si>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</si>
  <si>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</si>
  <si>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</si>
  <si>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</si>
  <si>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</si>
  <si>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</si>
  <si>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</si>
  <si>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</si>
  <si>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</si>
  <si>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</si>
  <si>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</si>
  <si>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</si>
  <si>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</si>
  <si>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</si>
  <si>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</si>
  <si>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</si>
  <si>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</si>
  <si>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</si>
  <si>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</si>
  <si>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</si>
  <si>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</si>
  <si>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</si>
  <si>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</si>
  <si>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</si>
  <si>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</si>
  <si>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</si>
  <si>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</si>
  <si>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</si>
  <si>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</si>
  <si>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</si>
  <si>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</si>
  <si>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</si>
  <si>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</si>
  <si>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</si>
  <si>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</si>
  <si>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</si>
  <si>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</si>
  <si>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</si>
  <si>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</si>
  <si>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</si>
  <si>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</si>
  <si>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</si>
  <si>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</si>
  <si>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</si>
  <si>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</si>
  <si>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</si>
  <si>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</si>
  <si>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</si>
  <si>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</si>
  <si>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</si>
  <si>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</si>
  <si>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</si>
  <si>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</si>
  <si>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</si>
  <si>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</si>
  <si>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</si>
  <si>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</si>
  <si>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</si>
  <si>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</si>
  <si>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</si>
  <si>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</si>
  <si>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</si>
  <si>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</si>
  <si>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</si>
  <si>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</si>
  <si>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</si>
  <si>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</si>
  <si>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</si>
  <si>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</si>
  <si>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</si>
  <si>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</si>
  <si>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</si>
  <si>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</si>
  <si>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</si>
  <si>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</si>
  <si>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</si>
  <si>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</si>
  <si>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</si>
  <si>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</si>
  <si>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</si>
  <si>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</si>
  <si>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</si>
  <si>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</si>
  <si>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</si>
  <si>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</si>
  <si>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</si>
  <si>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</si>
  <si>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</si>
  <si>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</si>
  <si>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</si>
  <si>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</si>
  <si>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</si>
  <si>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</si>
  <si>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</si>
  <si>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</si>
  <si>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</si>
  <si>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</si>
  <si>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</si>
  <si>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</si>
  <si>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</si>
  <si>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</si>
  <si>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</si>
  <si>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</si>
  <si>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</si>
  <si>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</si>
  <si>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</si>
  <si>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</si>
  <si>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</si>
  <si>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</si>
  <si>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</si>
  <si>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</si>
  <si>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</si>
  <si>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</si>
  <si>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</si>
  <si>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</si>
  <si>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</si>
  <si>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</si>
  <si>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</si>
  <si>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</si>
  <si>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</si>
  <si>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</si>
  <si>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</si>
  <si>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</si>
  <si>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</si>
  <si>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</si>
  <si>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</si>
  <si>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</si>
  <si>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</si>
  <si>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</si>
  <si>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</si>
  <si>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</si>
  <si>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</si>
  <si>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</si>
  <si>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</si>
  <si>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</si>
  <si>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</si>
  <si>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</si>
  <si>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</si>
  <si>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</si>
  <si>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</si>
  <si>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</si>
  <si>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</si>
  <si>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</si>
  <si>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</si>
  <si>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</si>
  <si>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</si>
  <si>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</si>
  <si>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</si>
  <si>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</si>
  <si>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</si>
  <si>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</si>
  <si>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</si>
  <si>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</si>
  <si>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</si>
  <si>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</si>
  <si>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</si>
  <si>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</si>
  <si>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</si>
  <si>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</si>
  <si>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</si>
  <si>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</si>
  <si>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</si>
  <si>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</si>
  <si>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</si>
  <si>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</si>
  <si>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</si>
  <si>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</si>
  <si>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</si>
  <si>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</si>
  <si>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</si>
  <si>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</si>
  <si>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</si>
  <si>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</si>
  <si>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</si>
  <si>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</si>
  <si>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</si>
  <si>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</si>
  <si>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</si>
  <si>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</si>
  <si>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</si>
  <si>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</si>
  <si>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</si>
  <si>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</si>
  <si>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</si>
  <si>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</si>
  <si>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</si>
  <si>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</si>
  <si>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</si>
  <si>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</si>
  <si>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</si>
  <si>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</si>
  <si>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</si>
  <si>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</si>
  <si>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</si>
  <si>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</si>
  <si>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</si>
  <si>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</si>
  <si>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</si>
  <si>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</si>
  <si>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</si>
  <si>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</si>
  <si>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</si>
  <si>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</si>
  <si>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</si>
  <si>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</si>
  <si>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</si>
  <si>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</si>
  <si>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</si>
  <si>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</si>
  <si>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</si>
  <si>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</si>
  <si>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</si>
  <si>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</si>
  <si>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</si>
  <si>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</si>
  <si>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</si>
  <si>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</si>
  <si>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</si>
  <si>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</si>
  <si>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</si>
  <si>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</si>
  <si>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</si>
  <si>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</si>
  <si>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</si>
  <si>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</si>
  <si>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</si>
  <si>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</si>
  <si>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</si>
  <si>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</si>
  <si>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</si>
  <si>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</si>
  <si>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</si>
  <si>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</si>
  <si>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</si>
  <si>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</si>
  <si>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</si>
  <si>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</si>
  <si>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</si>
  <si>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</si>
  <si>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</si>
  <si>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</si>
  <si>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</si>
  <si>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</si>
  <si>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</si>
  <si>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</si>
  <si>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</si>
  <si>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</si>
  <si>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</si>
  <si>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</si>
  <si>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</si>
  <si>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</si>
  <si>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</si>
  <si>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</si>
  <si>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</si>
  <si>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</si>
  <si>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</si>
  <si>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</si>
  <si>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</si>
  <si>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</si>
  <si>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</si>
  <si>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</si>
  <si>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</si>
  <si>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</si>
  <si>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</si>
  <si>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</si>
  <si>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</si>
  <si>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</si>
  <si>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</si>
  <si>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</si>
  <si>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</si>
  <si>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</si>
  <si>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</si>
  <si>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</si>
  <si>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</si>
  <si>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</si>
  <si>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</si>
  <si>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</si>
  <si>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</si>
  <si>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</si>
  <si>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</si>
  <si>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</si>
  <si>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</si>
  <si>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</si>
  <si>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</si>
  <si>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</si>
  <si>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</si>
  <si>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</si>
  <si>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</si>
  <si>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</si>
  <si>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</si>
  <si>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</si>
  <si>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</si>
  <si>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</si>
  <si>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</si>
  <si>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</si>
  <si>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</si>
  <si>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</si>
  <si>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</si>
  <si>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</si>
  <si>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</si>
  <si>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</si>
  <si>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</si>
  <si>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</si>
  <si>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</si>
  <si>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</si>
  <si>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</si>
  <si>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</si>
  <si>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</si>
  <si>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</si>
  <si>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</si>
  <si>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</si>
  <si>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</si>
  <si>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</si>
  <si>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</si>
  <si>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</si>
  <si>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</si>
  <si>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</si>
  <si>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</si>
  <si>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</si>
  <si>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</si>
  <si>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</si>
  <si>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</si>
  <si>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</si>
  <si>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</si>
  <si>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</si>
  <si>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</si>
  <si>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</si>
  <si>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</si>
  <si>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</si>
  <si>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</si>
  <si>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</si>
  <si>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</si>
  <si>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</si>
  <si>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</si>
  <si>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</si>
  <si>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</si>
  <si>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</si>
  <si>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</si>
  <si>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</si>
  <si>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</si>
  <si>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</si>
  <si>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</si>
  <si>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</si>
  <si>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</si>
  <si>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</si>
  <si>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</si>
  <si>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</si>
  <si>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</si>
  <si>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</si>
  <si>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</si>
  <si>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</si>
  <si>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</si>
  <si>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</si>
  <si>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</si>
  <si>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</si>
  <si>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</si>
  <si>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</si>
  <si>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</si>
  <si>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</si>
  <si>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</si>
  <si>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</si>
  <si>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</si>
  <si>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</si>
  <si>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</si>
  <si>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</si>
  <si>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</si>
  <si>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</si>
  <si>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</si>
  <si>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</si>
  <si>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</si>
  <si>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</si>
  <si>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</si>
  <si>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</si>
  <si>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</si>
  <si>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</si>
  <si>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</si>
  <si>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</si>
  <si>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</si>
  <si>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</si>
  <si>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</si>
  <si>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</si>
  <si>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</si>
  <si>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</si>
  <si>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</si>
  <si>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</si>
  <si>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</si>
  <si>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</si>
  <si>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</si>
  <si>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</si>
  <si>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</si>
  <si>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</si>
  <si>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</si>
  <si>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</si>
  <si>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</si>
  <si>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</si>
  <si>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</si>
  <si>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</si>
  <si>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</si>
  <si>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</si>
  <si>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</si>
  <si>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</si>
  <si>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</si>
  <si>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</si>
  <si>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</si>
  <si>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</si>
  <si>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</si>
  <si>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</si>
  <si>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</si>
  <si>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</si>
  <si>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</si>
  <si>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</si>
  <si>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</si>
  <si>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</si>
  <si>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</si>
  <si>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</si>
  <si>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</si>
  <si>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</si>
  <si>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</si>
  <si>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</si>
  <si>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</si>
  <si>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</si>
  <si>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</si>
  <si>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</si>
  <si>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</si>
  <si>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</si>
  <si>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</si>
  <si>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</si>
  <si>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</si>
  <si>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</si>
  <si>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</si>
  <si>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</si>
  <si>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</si>
  <si>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</si>
  <si>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</si>
  <si>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</si>
  <si>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</si>
  <si>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</si>
  <si>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</si>
  <si>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</si>
  <si>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</si>
  <si>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</si>
  <si>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</si>
  <si>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</si>
  <si>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</si>
  <si>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</si>
  <si>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</si>
  <si>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</si>
  <si>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</si>
  <si>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</si>
  <si>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</si>
  <si>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</si>
  <si>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</si>
  <si>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</si>
  <si>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</si>
  <si>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</si>
  <si>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</si>
  <si>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</si>
  <si>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</si>
  <si>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</si>
  <si>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</si>
  <si>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</si>
  <si>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</si>
  <si>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</si>
  <si>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</si>
  <si>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</si>
  <si>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</si>
  <si>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</si>
  <si>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</si>
  <si>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</si>
  <si>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</si>
  <si>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</si>
  <si>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</si>
  <si>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</si>
  <si>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</si>
  <si>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</si>
  <si>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</si>
  <si>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</si>
  <si>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</si>
  <si>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</si>
  <si>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</si>
  <si>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</si>
  <si>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</si>
  <si>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</si>
  <si>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</si>
  <si>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</si>
  <si>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</si>
  <si>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</si>
  <si>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</si>
  <si>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</si>
  <si>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</si>
  <si>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</si>
  <si>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</si>
  <si>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</si>
  <si>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</si>
  <si>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</si>
  <si>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</si>
  <si>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</si>
  <si>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</si>
  <si>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</si>
  <si>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</si>
  <si>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</si>
  <si>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</si>
  <si>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</si>
  <si>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</si>
  <si>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</si>
  <si>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</si>
  <si>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</si>
  <si>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</si>
  <si>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</si>
  <si>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</si>
  <si>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</si>
  <si>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</si>
  <si>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</si>
  <si>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</si>
  <si>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</si>
  <si>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</si>
  <si>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</si>
  <si>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</si>
  <si>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</si>
  <si>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</si>
  <si>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</si>
  <si>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</si>
  <si>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</si>
  <si>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</si>
  <si>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</si>
  <si>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</si>
  <si>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</si>
  <si>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</si>
  <si>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</si>
  <si>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</si>
  <si>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</si>
  <si>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</si>
  <si>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</si>
  <si>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</si>
  <si>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</si>
  <si>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</si>
  <si>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</si>
  <si>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</si>
  <si>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</si>
  <si>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</si>
  <si>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</si>
  <si>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</si>
  <si>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</si>
  <si>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</si>
  <si>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</si>
  <si>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</si>
  <si>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</si>
  <si>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</si>
  <si>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</si>
  <si>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</si>
  <si>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</si>
  <si>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</si>
  <si>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</si>
  <si>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</si>
  <si>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</si>
  <si>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</si>
  <si>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</si>
  <si>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</si>
  <si>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</si>
  <si>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</si>
  <si>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</si>
  <si>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</si>
  <si>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</si>
  <si>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</si>
  <si>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</si>
  <si>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</si>
  <si>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</si>
  <si>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</si>
  <si>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</si>
  <si>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</si>
  <si>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</si>
  <si>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</si>
  <si>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</si>
  <si>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</si>
  <si>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</si>
  <si>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</si>
  <si>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</si>
  <si>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</si>
  <si>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</si>
  <si>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</si>
  <si>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</si>
  <si>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</si>
  <si>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</si>
  <si>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</si>
  <si>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</si>
  <si>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</si>
  <si>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</si>
  <si>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</si>
  <si>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</si>
  <si>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</si>
  <si>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</si>
  <si>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</si>
  <si>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</si>
  <si>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</si>
  <si>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</si>
  <si>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</si>
  <si>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</si>
  <si>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</si>
  <si>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</si>
  <si>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</si>
  <si>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</si>
  <si>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</si>
  <si>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</si>
  <si>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</si>
  <si>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</si>
  <si>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</si>
  <si>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</si>
  <si>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</si>
  <si>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</si>
  <si>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</si>
  <si>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</si>
  <si>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</si>
  <si>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</si>
  <si>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</si>
  <si>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</si>
  <si>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</si>
  <si>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</si>
  <si>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</si>
  <si>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</si>
  <si>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</si>
  <si>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</si>
  <si>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</si>
  <si>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</si>
  <si>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</si>
  <si>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</si>
  <si>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</si>
  <si>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</si>
  <si>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</si>
  <si>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</si>
  <si>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</si>
  <si>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</si>
  <si>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</si>
  <si>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</si>
  <si>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</si>
  <si>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</si>
  <si>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</si>
  <si>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</si>
  <si>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</si>
  <si>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</si>
  <si>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</si>
  <si>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</si>
  <si>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</si>
  <si>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</si>
  <si>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</si>
  <si>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</si>
  <si>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</si>
  <si>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</si>
  <si>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</si>
  <si>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</si>
  <si>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</si>
  <si>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</si>
  <si>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</si>
  <si>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</si>
  <si>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</si>
  <si>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</si>
  <si>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</si>
  <si>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</si>
  <si>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</si>
  <si>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</si>
  <si>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</si>
  <si>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</si>
  <si>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</si>
  <si>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</si>
  <si>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</si>
  <si>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</si>
  <si>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</si>
  <si>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</si>
  <si>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</si>
  <si>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</si>
  <si>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</si>
  <si>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</si>
  <si>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</si>
  <si>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</si>
  <si>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</si>
  <si>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</si>
  <si>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</si>
  <si>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</si>
  <si>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</si>
  <si>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</si>
  <si>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</si>
  <si>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</si>
  <si>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</si>
  <si>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</si>
  <si>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</si>
  <si>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</si>
  <si>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</si>
  <si>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</si>
  <si>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</si>
  <si>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</si>
  <si>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</si>
  <si>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</si>
  <si>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</si>
  <si>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</si>
  <si>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</si>
  <si>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</si>
  <si>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</si>
  <si>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</si>
  <si>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</si>
  <si>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</si>
  <si>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</si>
  <si>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</si>
  <si>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</si>
  <si>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</si>
  <si>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</si>
  <si>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</si>
  <si>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</si>
  <si>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</si>
  <si>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</si>
  <si>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</si>
  <si>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</si>
  <si>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</si>
  <si>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</si>
  <si>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</si>
  <si>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</si>
  <si>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</si>
  <si>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</si>
  <si>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</si>
  <si>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</si>
  <si>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</si>
  <si>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</si>
  <si>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</si>
  <si>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</si>
  <si>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</si>
  <si>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</si>
  <si>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</si>
  <si>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</si>
  <si>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</si>
  <si>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</si>
  <si>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</si>
  <si>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</si>
  <si>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</si>
  <si>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</si>
  <si>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</si>
  <si>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</si>
  <si>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</si>
  <si>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</si>
  <si>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</si>
  <si>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</si>
  <si>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</si>
  <si>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</si>
  <si>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</si>
  <si>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</si>
  <si>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</si>
  <si>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</si>
  <si>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</si>
  <si>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</si>
  <si>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</si>
  <si>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</si>
  <si>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</si>
  <si>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</si>
  <si>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</si>
  <si>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</si>
  <si>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</si>
  <si>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</si>
  <si>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</si>
  <si>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</si>
  <si>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</si>
  <si>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</si>
  <si>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</si>
  <si>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</si>
  <si>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</si>
  <si>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</si>
  <si>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</si>
  <si>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</si>
  <si>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</si>
  <si>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</si>
  <si>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</si>
  <si>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</si>
  <si>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</si>
  <si>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</si>
  <si>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</si>
  <si>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</si>
  <si>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</si>
  <si>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</si>
  <si>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</si>
  <si>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</si>
  <si>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</si>
  <si>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</si>
  <si>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</si>
  <si>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</si>
  <si>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</si>
  <si>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</si>
  <si>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</si>
  <si>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</si>
  <si>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</si>
  <si>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</si>
  <si>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</si>
  <si>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</si>
  <si>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</si>
  <si>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</si>
  <si>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</si>
  <si>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</si>
  <si>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</si>
  <si>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</si>
  <si>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</si>
  <si>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</si>
  <si>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</si>
  <si>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</si>
  <si>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</si>
  <si>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</si>
  <si>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</si>
  <si>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</si>
  <si>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</si>
  <si>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</si>
  <si>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</si>
  <si>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</si>
  <si>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</si>
  <si>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</si>
  <si>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</si>
  <si>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</si>
  <si>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</si>
  <si>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</si>
  <si>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</si>
  <si>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</si>
  <si>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</si>
  <si>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</si>
  <si>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</si>
  <si>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</si>
  <si>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</si>
  <si>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</si>
  <si>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</si>
  <si>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</si>
  <si>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</si>
  <si>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</si>
  <si>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</si>
  <si>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</si>
  <si>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</si>
  <si>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</si>
  <si>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</si>
  <si>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</si>
  <si>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</si>
  <si>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</si>
  <si>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</si>
  <si>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</si>
  <si>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</si>
  <si>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</si>
  <si>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</si>
  <si>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</si>
  <si>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</si>
  <si>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</si>
  <si>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</si>
  <si>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</si>
  <si>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</si>
  <si>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</si>
  <si>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</si>
  <si>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</si>
  <si>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</si>
  <si>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</si>
  <si>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</si>
  <si>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</si>
  <si>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</si>
  <si>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</si>
  <si>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</si>
  <si>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</si>
  <si>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</si>
  <si>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</si>
  <si>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</si>
  <si>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</si>
  <si>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</si>
  <si>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</si>
  <si>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</si>
  <si>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</si>
  <si>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</si>
  <si>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</si>
  <si>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</si>
  <si>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</si>
  <si>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</si>
  <si>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</si>
  <si>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</si>
  <si>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</si>
  <si>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</si>
  <si>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</si>
  <si>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</si>
  <si>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</si>
  <si>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</si>
  <si>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</si>
  <si>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</si>
  <si>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</si>
  <si>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</si>
  <si>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</si>
  <si>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</si>
  <si>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</si>
  <si>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</si>
  <si>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</si>
  <si>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</si>
  <si>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</si>
  <si>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</si>
  <si>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</si>
  <si>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</si>
  <si>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</si>
  <si>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</si>
  <si>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</si>
  <si>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</si>
  <si>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</si>
  <si>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</si>
  <si>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</si>
  <si>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</si>
  <si>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</si>
  <si>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</si>
  <si>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</si>
  <si>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</si>
  <si>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</si>
  <si>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</si>
  <si>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</si>
  <si>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</si>
  <si>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</si>
  <si>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</si>
  <si>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</si>
  <si>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</si>
  <si>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</si>
  <si>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</si>
  <si>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</si>
  <si>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</si>
  <si>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</si>
  <si>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</si>
  <si>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</si>
  <si>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</si>
  <si>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</si>
  <si>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</si>
  <si>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</si>
  <si>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</si>
  <si>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</si>
  <si>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</si>
  <si>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</si>
  <si>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</si>
  <si>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</si>
  <si>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</si>
  <si>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</si>
  <si>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</si>
  <si>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</si>
  <si>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</si>
  <si>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</si>
  <si>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</si>
  <si>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</si>
  <si>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</si>
  <si>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</si>
  <si>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</si>
  <si>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</si>
  <si>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</si>
  <si>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</si>
  <si>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</si>
  <si>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</si>
  <si>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</si>
  <si>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</si>
  <si>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</si>
  <si>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</si>
  <si>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</si>
  <si>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</si>
  <si>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</si>
  <si>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</si>
  <si>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</si>
  <si>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</si>
  <si>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</si>
  <si>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</si>
  <si>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</si>
  <si>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</si>
  <si>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</si>
  <si>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</si>
  <si>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</si>
  <si>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</si>
  <si>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</si>
  <si>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</si>
  <si>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</si>
  <si>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</si>
  <si>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</si>
  <si>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</si>
  <si>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</si>
  <si>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</si>
  <si>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</si>
  <si>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</si>
  <si>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</si>
  <si>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</si>
  <si>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</si>
  <si>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</si>
  <si>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</si>
  <si>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</si>
  <si>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</si>
  <si>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</si>
  <si>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</si>
  <si>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</si>
  <si>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</si>
  <si>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</si>
  <si>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</si>
  <si>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</si>
  <si>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</si>
  <si>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</si>
  <si>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</si>
  <si>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</si>
  <si>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</si>
  <si>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</si>
  <si>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</si>
  <si>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</si>
  <si>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</si>
  <si>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</si>
  <si>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</si>
  <si>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</si>
  <si>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</si>
  <si>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</si>
  <si>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</si>
  <si>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</si>
  <si>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</si>
  <si>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</si>
  <si>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</si>
  <si>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</si>
  <si>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</si>
  <si>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</si>
  <si>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</si>
  <si>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</si>
  <si>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</si>
  <si>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</si>
  <si>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</si>
  <si>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</si>
  <si>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</si>
  <si>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</si>
  <si>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</si>
  <si>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</si>
  <si>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</si>
  <si>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</si>
  <si>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</si>
  <si>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</si>
  <si>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</si>
  <si>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</si>
  <si>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</si>
  <si>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</si>
  <si>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</si>
  <si>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</si>
  <si>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</si>
  <si>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</si>
  <si>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</si>
  <si>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</si>
  <si>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</si>
  <si>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</si>
  <si>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</si>
  <si>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</si>
  <si>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</si>
  <si>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</si>
  <si>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</si>
  <si>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</si>
  <si>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</si>
  <si>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</si>
  <si>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</si>
  <si>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</si>
  <si>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</si>
  <si>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</si>
  <si>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</si>
  <si>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</si>
  <si>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</si>
  <si>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</si>
  <si>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</si>
  <si>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</si>
  <si>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</si>
  <si>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</si>
  <si>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</si>
  <si>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</si>
  <si>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</si>
  <si>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</si>
  <si>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</si>
  <si>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</si>
  <si>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</si>
  <si>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</si>
  <si>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</si>
  <si>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</si>
  <si>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</si>
  <si>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</si>
  <si>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</si>
  <si>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</si>
  <si>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</si>
  <si>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</si>
  <si>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</si>
  <si>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</si>
  <si>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</si>
  <si>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</si>
  <si>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</si>
  <si>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</si>
  <si>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</si>
  <si>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</si>
  <si>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</si>
  <si>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</si>
  <si>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</si>
  <si>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</si>
  <si>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</si>
  <si>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</si>
  <si>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</si>
  <si>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</si>
  <si>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</si>
  <si>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</si>
  <si>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</si>
  <si>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</si>
  <si>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</si>
  <si>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</si>
  <si>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</si>
  <si>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</si>
  <si>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</si>
  <si>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</si>
  <si>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</si>
  <si>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</si>
  <si>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</si>
  <si>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</si>
  <si>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</si>
  <si>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</si>
  <si>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</si>
  <si>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</si>
  <si>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</si>
  <si>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</si>
  <si>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</si>
  <si>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</si>
  <si>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</si>
  <si>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</si>
  <si>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</si>
  <si>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</si>
  <si>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</si>
  <si>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</si>
  <si>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</si>
  <si>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</si>
  <si>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</si>
  <si>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</si>
  <si>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</si>
  <si>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</si>
  <si>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</si>
  <si>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</si>
  <si>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</si>
  <si>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</si>
  <si>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</si>
  <si>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</si>
  <si>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</si>
  <si>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</si>
  <si>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</si>
  <si>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</si>
  <si>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</si>
  <si>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</si>
  <si>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</si>
  <si>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</si>
  <si>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</si>
  <si>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</si>
  <si>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</si>
  <si>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</si>
  <si>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</si>
  <si>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</si>
  <si>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</si>
  <si>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</si>
  <si>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</si>
  <si>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</si>
  <si>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</si>
  <si>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</si>
  <si>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</si>
  <si>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</si>
  <si>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</si>
  <si>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</si>
  <si>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</si>
  <si>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</si>
  <si>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</si>
  <si>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</si>
  <si>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</si>
  <si>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</si>
  <si>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</si>
  <si>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</si>
  <si>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</si>
  <si>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</si>
  <si>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</si>
  <si>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</si>
  <si>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</si>
  <si>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</si>
  <si>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</si>
  <si>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</si>
  <si>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</si>
  <si>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</si>
  <si>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</si>
  <si>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</si>
  <si>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</si>
  <si>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</si>
  <si>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</si>
  <si>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</si>
  <si>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</si>
  <si>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</si>
  <si>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</si>
  <si>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</si>
  <si>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</si>
  <si>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</si>
  <si>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</si>
  <si>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</si>
  <si>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</si>
  <si>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</si>
  <si>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</si>
  <si>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</si>
  <si>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</si>
  <si>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</si>
  <si>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</si>
  <si>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</si>
  <si>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</si>
  <si>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</si>
  <si>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</si>
  <si>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</si>
  <si>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</si>
  <si>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</si>
  <si>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</si>
  <si>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</si>
  <si>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</si>
  <si>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</si>
  <si>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</si>
  <si>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</si>
  <si>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</si>
  <si>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</si>
  <si>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</si>
  <si>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</si>
  <si>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</si>
  <si>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</si>
  <si>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</si>
  <si>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</si>
  <si>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</si>
  <si>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</si>
  <si>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</si>
  <si>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</si>
  <si>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</si>
  <si>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</si>
  <si>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</si>
  <si>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</si>
  <si>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</si>
  <si>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</si>
  <si>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</si>
  <si>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</si>
  <si>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</si>
  <si>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</si>
  <si>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</si>
  <si>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</si>
  <si>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</si>
  <si>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</si>
  <si>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</si>
  <si>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</si>
  <si>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</si>
  <si>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</si>
  <si>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</si>
  <si>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</si>
  <si>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</si>
  <si>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</si>
  <si>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</si>
  <si>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</si>
  <si>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</si>
  <si>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</si>
  <si>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</si>
  <si>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</si>
  <si>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</si>
  <si>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</si>
  <si>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</si>
  <si>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</si>
  <si>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</si>
  <si>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</si>
  <si>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</si>
  <si>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</si>
  <si>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</si>
  <si>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</si>
  <si>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</si>
  <si>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</si>
  <si>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</si>
  <si>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</si>
  <si>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</si>
  <si>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</si>
  <si>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</si>
  <si>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</si>
  <si>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</si>
  <si>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</si>
  <si>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</si>
  <si>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</si>
  <si>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</si>
  <si>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</si>
  <si>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</si>
  <si>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</si>
  <si>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</si>
  <si>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</si>
  <si>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</si>
  <si>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</si>
  <si>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</si>
  <si>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</si>
  <si>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</si>
  <si>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</si>
  <si>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</si>
  <si>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</si>
  <si>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</si>
  <si>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</si>
  <si>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</si>
  <si>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</si>
  <si>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</si>
  <si>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</si>
  <si>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</si>
  <si>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</si>
  <si>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</si>
  <si>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</si>
  <si>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</si>
  <si>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</si>
  <si>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</si>
  <si>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</si>
  <si>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</si>
  <si>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</si>
  <si>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</si>
  <si>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</si>
  <si>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</si>
  <si>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</si>
  <si>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</si>
  <si>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</si>
  <si>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</si>
  <si>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</si>
  <si>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</si>
  <si>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</si>
  <si>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</si>
  <si>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</si>
  <si>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</si>
  <si>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</si>
  <si>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</si>
  <si>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</si>
  <si>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</si>
  <si>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</si>
  <si>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</si>
  <si>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</si>
  <si>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</si>
  <si>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</si>
  <si>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</si>
  <si>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</si>
  <si>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</si>
  <si>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</si>
  <si>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</si>
  <si>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</si>
  <si>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</si>
  <si>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</si>
  <si>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</si>
  <si>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</si>
  <si>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</si>
  <si>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</si>
  <si>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</si>
  <si>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</si>
  <si>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</si>
  <si>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</si>
  <si>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</si>
  <si>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</si>
  <si>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</si>
  <si>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</si>
  <si>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</si>
  <si>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</si>
  <si>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</si>
  <si>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</si>
  <si>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</si>
  <si>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</si>
  <si>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</si>
  <si>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</si>
  <si>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</si>
  <si>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</si>
  <si>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</si>
  <si>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</si>
  <si>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</si>
  <si>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</si>
  <si>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</si>
  <si>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</si>
  <si>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</si>
  <si>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</si>
  <si>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</si>
  <si>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</si>
  <si>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</si>
  <si>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</si>
  <si>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</si>
  <si>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</si>
  <si>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</si>
  <si>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</si>
  <si>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</si>
  <si>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</si>
  <si>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</si>
  <si>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</si>
  <si>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</si>
  <si>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</si>
  <si>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</si>
  <si>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</si>
  <si>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</si>
  <si>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</si>
  <si>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</si>
  <si>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</si>
  <si>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</si>
  <si>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</si>
  <si>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</si>
  <si>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</si>
  <si>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</si>
  <si>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</si>
  <si>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</si>
  <si>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</si>
  <si>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</si>
  <si>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</si>
  <si>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</si>
  <si>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</si>
  <si>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</si>
  <si>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</si>
  <si>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</si>
  <si>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</si>
  <si>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</si>
  <si>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</si>
  <si>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</si>
  <si>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</si>
  <si>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</si>
  <si>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</si>
  <si>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</si>
  <si>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</si>
  <si>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</si>
  <si>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</si>
  <si>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</si>
  <si>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</si>
  <si>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</si>
  <si>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</si>
  <si>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</si>
  <si>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</si>
  <si>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</si>
  <si>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</si>
  <si>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</si>
  <si>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</si>
  <si>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</si>
  <si>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</si>
  <si>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</si>
  <si>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</si>
  <si>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</si>
  <si>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</si>
  <si>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</si>
  <si>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</si>
  <si>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</si>
  <si>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</si>
  <si>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</si>
  <si>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</si>
  <si>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</si>
  <si>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</si>
  <si>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</si>
  <si>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</si>
  <si>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</si>
  <si>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</si>
  <si>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</si>
  <si>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</si>
  <si>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</si>
  <si>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</si>
  <si>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</si>
  <si>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</si>
  <si>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</si>
  <si>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</si>
  <si>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</si>
  <si>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</si>
  <si>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</si>
  <si>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</si>
  <si>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</si>
  <si>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</si>
  <si>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</si>
  <si>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</si>
  <si>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</si>
  <si>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</si>
  <si>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</si>
  <si>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</si>
  <si>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</si>
  <si>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</si>
  <si>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</si>
  <si>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</si>
  <si>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</si>
  <si>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</si>
  <si>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</si>
  <si>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</si>
  <si>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</si>
  <si>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</si>
  <si>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</si>
  <si>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</si>
  <si>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</si>
  <si>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</si>
  <si>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</si>
  <si>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</si>
  <si>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</si>
  <si>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</si>
  <si>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</si>
  <si>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</si>
  <si>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</si>
  <si>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</si>
  <si>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</si>
  <si>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</si>
  <si>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</si>
  <si>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</si>
  <si>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</si>
  <si>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</si>
  <si>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</si>
  <si>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</si>
  <si>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</si>
  <si>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</si>
  <si>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</si>
  <si>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</si>
  <si>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</si>
  <si>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</si>
  <si>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</si>
  <si>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</si>
  <si>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</si>
  <si>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</si>
  <si>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</si>
  <si>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</si>
  <si>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</si>
  <si>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</si>
  <si>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</si>
  <si>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</si>
  <si>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</si>
  <si>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</si>
  <si>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</si>
  <si>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</si>
  <si>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</si>
  <si>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</si>
  <si>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</si>
  <si>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</si>
  <si>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</si>
  <si>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</si>
  <si>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</si>
  <si>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</si>
  <si>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</si>
  <si>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</si>
  <si>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</si>
  <si>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</si>
  <si>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</si>
  <si>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</si>
  <si>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</si>
  <si>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</si>
  <si>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</si>
  <si>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</si>
  <si>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</si>
  <si>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</si>
  <si>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</si>
  <si>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</si>
  <si>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</si>
  <si>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</si>
  <si>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</si>
  <si>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</si>
  <si>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</si>
  <si>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</si>
  <si>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</si>
  <si>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</si>
  <si>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</si>
  <si>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</si>
  <si>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</si>
  <si>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</si>
  <si>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</si>
  <si>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</si>
  <si>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</si>
  <si>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</si>
  <si>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</si>
  <si>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</si>
  <si>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</si>
  <si>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</si>
  <si>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</si>
  <si>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</si>
  <si>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</si>
  <si>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</si>
  <si>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</si>
  <si>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</si>
  <si>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</si>
  <si>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</si>
  <si>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</si>
  <si>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</si>
  <si>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</si>
  <si>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</si>
  <si>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</si>
  <si>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</si>
  <si>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</si>
  <si>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</si>
  <si>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</si>
  <si>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</si>
  <si>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</si>
  <si>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</si>
  <si>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</si>
  <si>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</si>
  <si>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</si>
  <si>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</si>
  <si>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</si>
  <si>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</si>
  <si>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</si>
  <si>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</si>
  <si>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</si>
  <si>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</si>
  <si>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</si>
  <si>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</si>
  <si>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</si>
  <si>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</si>
  <si>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</si>
  <si>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</si>
  <si>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</si>
  <si>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</si>
  <si>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</si>
  <si>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</si>
  <si>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</si>
  <si>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</si>
  <si>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</si>
  <si>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</si>
  <si>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</si>
  <si>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</si>
  <si>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</si>
  <si>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</si>
  <si>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</si>
  <si>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</si>
  <si>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</si>
  <si>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</si>
  <si>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</si>
  <si>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</si>
  <si>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</si>
  <si>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</si>
  <si>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</si>
  <si>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</si>
  <si>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</si>
  <si>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</si>
  <si>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</si>
  <si>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</si>
  <si>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</si>
  <si>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</si>
  <si>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</si>
  <si>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</si>
  <si>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</si>
  <si>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</si>
  <si>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</si>
  <si>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</si>
  <si>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</si>
  <si>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</si>
  <si>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</si>
  <si>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</si>
  <si>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</si>
  <si>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</si>
  <si>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</si>
  <si>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</si>
  <si>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</si>
  <si>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</si>
  <si>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</si>
  <si>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</si>
  <si>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</si>
  <si>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</si>
  <si>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</si>
  <si>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</si>
  <si>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</si>
  <si>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</si>
  <si>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</si>
  <si>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</si>
  <si>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</si>
  <si>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</si>
  <si>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</si>
  <si>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</si>
  <si>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</si>
  <si>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</si>
  <si>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</si>
  <si>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</si>
  <si>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</si>
  <si>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</si>
  <si>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</si>
  <si>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</si>
  <si>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</si>
  <si>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</si>
  <si>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</si>
  <si>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</si>
  <si>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</si>
  <si>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</si>
  <si>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</si>
  <si>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</si>
  <si>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</si>
  <si>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</si>
  <si>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</si>
  <si>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</si>
  <si>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</si>
  <si>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</si>
  <si>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</si>
  <si>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</si>
  <si>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</si>
  <si>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</si>
  <si>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</si>
  <si>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</si>
  <si>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</si>
  <si>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</si>
  <si>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</si>
  <si>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</si>
  <si>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</si>
  <si>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</si>
  <si>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</si>
  <si>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</si>
  <si>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</si>
  <si>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</si>
  <si>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</si>
  <si>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</si>
  <si>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</si>
  <si>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</si>
  <si>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</si>
  <si>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</si>
  <si>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</si>
  <si>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</si>
  <si>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</si>
  <si>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</si>
  <si>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</si>
  <si>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</si>
  <si>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</si>
  <si>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</si>
  <si>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</si>
  <si>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</si>
  <si>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</si>
  <si>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</si>
  <si>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</si>
  <si>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</si>
  <si>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</si>
  <si>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</si>
  <si>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</si>
  <si>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</si>
  <si>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</si>
  <si>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</si>
  <si>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</si>
  <si>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</si>
  <si>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</si>
  <si>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</si>
  <si>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</si>
  <si>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</si>
  <si>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</si>
  <si>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</si>
  <si>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</si>
  <si>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</si>
  <si>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</si>
  <si>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</si>
  <si>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</si>
  <si>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</si>
  <si>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</si>
  <si>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</si>
  <si>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</si>
  <si>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</si>
  <si>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</si>
  <si>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</si>
  <si>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</si>
  <si>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</si>
  <si>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</si>
  <si>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</si>
  <si>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</si>
  <si>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</si>
  <si>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</si>
  <si>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</si>
  <si>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</si>
  <si>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</si>
  <si>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</si>
  <si>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</si>
  <si>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</si>
  <si>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</si>
  <si>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</si>
  <si>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</si>
  <si>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</si>
  <si>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</si>
  <si>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</si>
  <si>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</si>
  <si>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</si>
  <si>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</si>
  <si>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</si>
  <si>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</si>
  <si>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</si>
  <si>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</si>
  <si>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</si>
  <si>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</si>
  <si>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</si>
  <si>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</si>
  <si>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</si>
  <si>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</si>
  <si>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</si>
  <si>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</si>
  <si>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</si>
  <si>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</si>
  <si>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</si>
  <si>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</si>
  <si>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</si>
  <si>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</si>
  <si>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</si>
  <si>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</si>
  <si>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</si>
  <si>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</si>
  <si>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</si>
  <si>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</si>
  <si>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</si>
  <si>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</si>
  <si>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</si>
  <si>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</si>
  <si>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</si>
  <si>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</si>
  <si>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</si>
  <si>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</si>
  <si>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</si>
  <si>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</si>
  <si>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</si>
  <si>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</si>
  <si>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</si>
  <si>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</si>
  <si>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</si>
  <si>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</si>
  <si>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</si>
  <si>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</si>
  <si>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</si>
  <si>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</si>
  <si>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</si>
  <si>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</si>
  <si>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</si>
  <si>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</si>
  <si>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</si>
  <si>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</si>
  <si>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</si>
  <si>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</si>
  <si>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</si>
  <si>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</si>
  <si>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</si>
  <si>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</si>
  <si>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</si>
  <si>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</si>
  <si>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</si>
  <si>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</si>
  <si>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</si>
  <si>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</si>
  <si>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</si>
  <si>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</si>
  <si>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</si>
  <si>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</si>
  <si>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</si>
  <si>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</si>
  <si>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</si>
  <si>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</si>
  <si>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</si>
  <si>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</si>
  <si>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</si>
  <si>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</si>
  <si>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</si>
  <si>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</si>
  <si>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</si>
  <si>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</si>
  <si>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</si>
  <si>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</si>
  <si>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</si>
  <si>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</si>
  <si>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</si>
  <si>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</si>
  <si>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</si>
  <si>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</si>
  <si>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</si>
  <si>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</si>
  <si>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</si>
  <si>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</si>
  <si>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</si>
  <si>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</si>
  <si>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</si>
  <si>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</si>
  <si>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</si>
  <si>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</si>
  <si>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</si>
  <si>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</si>
  <si>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</si>
  <si>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</si>
  <si>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</si>
  <si>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</si>
  <si>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</si>
  <si>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</si>
  <si>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</si>
  <si>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</si>
  <si>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</si>
  <si>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</si>
  <si>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</si>
  <si>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</si>
  <si>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</si>
  <si>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</si>
  <si>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</si>
  <si>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</si>
  <si>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</si>
  <si>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</si>
  <si>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</si>
  <si>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</si>
  <si>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</si>
  <si>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</si>
  <si>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</si>
  <si>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</si>
  <si>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</si>
  <si>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</si>
  <si>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</si>
  <si>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</si>
  <si>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</si>
  <si>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</si>
  <si>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</si>
  <si>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</si>
  <si>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</si>
  <si>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</si>
  <si>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</si>
  <si>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</si>
  <si>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</si>
  <si>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</si>
  <si>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</si>
  <si>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</si>
  <si>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</si>
  <si>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</si>
  <si>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</si>
  <si>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</si>
  <si>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</si>
  <si>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</si>
  <si>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</si>
  <si>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</si>
  <si>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</si>
  <si>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</si>
  <si>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</si>
  <si>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</si>
  <si>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</si>
  <si>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</si>
  <si>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</si>
  <si>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</si>
  <si>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</si>
  <si>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</si>
  <si>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</si>
  <si>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</si>
  <si>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</si>
  <si>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</si>
  <si>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</si>
  <si>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</si>
  <si>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</si>
  <si>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</si>
  <si>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</si>
  <si>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</si>
  <si>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</si>
  <si>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</si>
  <si>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</si>
  <si>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</si>
  <si>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</si>
  <si>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</si>
  <si>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</si>
  <si>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</si>
  <si>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</si>
  <si>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</si>
  <si>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</si>
  <si>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</si>
  <si>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</si>
  <si>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</si>
  <si>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</si>
  <si>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</si>
  <si>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</si>
  <si>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</si>
  <si>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</si>
  <si>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</si>
  <si>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</si>
  <si>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</si>
  <si>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</si>
  <si>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</si>
  <si>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</si>
  <si>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</si>
  <si>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</si>
  <si>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</si>
  <si>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</si>
  <si>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</si>
  <si>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</si>
  <si>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</si>
  <si>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</si>
  <si>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</si>
  <si>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</si>
  <si>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</si>
  <si>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</si>
  <si>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</si>
  <si>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</si>
  <si>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</si>
  <si>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</si>
  <si>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</si>
  <si>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</si>
  <si>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</si>
  <si>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</si>
  <si>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</si>
  <si>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</si>
  <si>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</si>
  <si>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</si>
  <si>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</si>
  <si>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</si>
  <si>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</si>
  <si>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</si>
  <si>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</si>
  <si>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</si>
  <si>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</si>
  <si>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</si>
  <si>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</si>
  <si>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</si>
  <si>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</si>
  <si>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</si>
  <si>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</si>
  <si>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</si>
  <si>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</si>
  <si>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</si>
  <si>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</si>
  <si>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</si>
  <si>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</si>
  <si>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</si>
  <si>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</si>
  <si>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</si>
  <si>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</si>
  <si>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</si>
  <si>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</si>
  <si>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</si>
  <si>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</si>
  <si>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</si>
  <si>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</si>
  <si>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</si>
  <si>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</si>
  <si>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</si>
  <si>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</si>
  <si>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</si>
  <si>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</si>
  <si>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</si>
  <si>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</si>
  <si>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</si>
  <si>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</si>
  <si>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</si>
  <si>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</si>
  <si>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</si>
  <si>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</si>
  <si>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</si>
  <si>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</si>
  <si>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</si>
  <si>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</si>
  <si>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</si>
  <si>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</si>
  <si>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</si>
  <si>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</si>
  <si>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</si>
  <si>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</si>
  <si>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</si>
  <si>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</si>
  <si>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</si>
  <si>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</si>
  <si>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</si>
  <si>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</si>
  <si>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</si>
  <si>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</si>
  <si>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</si>
  <si>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</si>
  <si>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</si>
  <si>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</si>
  <si>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</si>
  <si>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</si>
  <si>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</si>
  <si>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</si>
  <si>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</si>
  <si>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</si>
  <si>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</si>
  <si>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</si>
  <si>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</si>
  <si>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</si>
  <si>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</si>
  <si>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</si>
  <si>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</si>
  <si>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</si>
  <si>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</si>
  <si>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</si>
  <si>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</si>
  <si>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</si>
  <si>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</si>
  <si>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</si>
  <si>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</si>
  <si>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</si>
  <si>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</si>
  <si>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</si>
  <si>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</si>
  <si>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</si>
  <si>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</si>
  <si>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</si>
  <si>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</si>
  <si>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</si>
  <si>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</si>
  <si>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</si>
  <si>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</si>
  <si>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</si>
  <si>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</si>
  <si>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</si>
  <si>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</si>
  <si>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</si>
  <si>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</si>
  <si>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</si>
  <si>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</si>
  <si>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</si>
  <si>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</si>
  <si>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</si>
  <si>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</si>
  <si>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</si>
  <si>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</si>
  <si>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</si>
  <si>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</si>
  <si>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</si>
  <si>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</si>
  <si>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</si>
  <si>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</si>
  <si>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</si>
  <si>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</si>
  <si>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</si>
  <si>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</si>
  <si>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</si>
  <si>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</si>
  <si>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</si>
  <si>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</si>
  <si>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</si>
  <si>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</si>
  <si>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</si>
  <si>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</si>
  <si>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</si>
  <si>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</si>
  <si>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</si>
  <si>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</si>
  <si>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</si>
  <si>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</si>
  <si>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</si>
  <si>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</si>
  <si>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</si>
  <si>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</si>
  <si>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</si>
  <si>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</si>
  <si>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</si>
  <si>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</si>
  <si>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</si>
  <si>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</si>
  <si>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</si>
  <si>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</si>
  <si>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</si>
  <si>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</si>
  <si>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</si>
  <si>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</si>
  <si>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</si>
  <si>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</si>
  <si>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</si>
  <si>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</si>
  <si>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</si>
  <si>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</si>
  <si>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</si>
  <si>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</si>
  <si>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</si>
  <si>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</si>
  <si>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</si>
  <si>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</si>
  <si>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</si>
  <si>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</si>
  <si>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</si>
  <si>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</si>
  <si>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</si>
  <si>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</si>
  <si>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</si>
  <si>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</si>
  <si>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</si>
  <si>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</si>
  <si>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</si>
  <si>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</si>
  <si>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</si>
  <si>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</si>
  <si>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</si>
  <si>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</si>
  <si>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</si>
  <si>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</si>
  <si>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</si>
  <si>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</si>
  <si>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</si>
  <si>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</si>
  <si>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</si>
  <si>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</si>
  <si>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</si>
  <si>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</si>
  <si>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</si>
  <si>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</si>
  <si>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</si>
  <si>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</si>
  <si>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</si>
  <si>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</si>
  <si>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</si>
  <si>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</si>
  <si>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</si>
  <si>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</si>
  <si>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</si>
  <si>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</si>
  <si>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</si>
  <si>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</si>
  <si>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</si>
  <si>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</si>
  <si>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</si>
  <si>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</si>
  <si>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</si>
  <si>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</si>
  <si>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</si>
  <si>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</si>
  <si>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</si>
  <si>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</si>
  <si>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</si>
  <si>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</si>
  <si>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</si>
  <si>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</si>
  <si>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</si>
  <si>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</si>
  <si>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</si>
  <si>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</si>
  <si>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</si>
  <si>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</si>
  <si>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</si>
  <si>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</si>
  <si>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</si>
  <si>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</si>
  <si>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</si>
  <si>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</si>
  <si>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</si>
  <si>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</si>
  <si>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</si>
  <si>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</si>
  <si>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</si>
  <si>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</si>
  <si>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</si>
  <si>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</si>
  <si>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</si>
  <si>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</si>
  <si>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</si>
  <si>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</si>
  <si>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</si>
  <si>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</si>
  <si>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</si>
  <si>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</si>
  <si>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</si>
  <si>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</si>
  <si>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</si>
  <si>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</si>
  <si>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</si>
  <si>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</si>
  <si>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</si>
  <si>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</si>
  <si>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</si>
  <si>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</si>
  <si>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</si>
  <si>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</si>
  <si>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</si>
  <si>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</si>
  <si>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</si>
  <si>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</si>
  <si>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</si>
  <si>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</si>
  <si>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</si>
  <si>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</si>
  <si>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</si>
  <si>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</si>
  <si>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</si>
  <si>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</si>
  <si>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</si>
  <si>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</si>
  <si>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</si>
  <si>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</si>
  <si>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</si>
  <si>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</si>
  <si>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</si>
  <si>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</si>
  <si>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</si>
  <si>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</si>
  <si>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</si>
  <si>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</si>
  <si>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</si>
  <si>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</si>
  <si>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</si>
  <si>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</si>
  <si>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</si>
  <si>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</si>
  <si>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</si>
  <si>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</si>
  <si>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</si>
  <si>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</si>
  <si>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</si>
  <si>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</si>
  <si>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</si>
  <si>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</si>
  <si>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</si>
  <si>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</si>
  <si>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</si>
  <si>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</si>
  <si>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</si>
  <si>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</si>
  <si>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</si>
  <si>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</si>
  <si>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</si>
  <si>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</si>
  <si>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</si>
  <si>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</si>
  <si>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</si>
  <si>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</si>
  <si>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</si>
  <si>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</si>
  <si>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</si>
  <si>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</si>
  <si>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</si>
  <si>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</si>
  <si>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</si>
  <si>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</si>
  <si>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</si>
  <si>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</si>
  <si>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</si>
  <si>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</si>
  <si>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</si>
  <si>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</si>
  <si>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</si>
  <si>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</si>
  <si>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</si>
  <si>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</si>
  <si>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</si>
  <si>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</si>
  <si>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</si>
  <si>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</si>
  <si>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</si>
  <si>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</si>
  <si>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</si>
  <si>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</si>
  <si>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</si>
  <si>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</si>
  <si>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</si>
  <si>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</si>
  <si>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</si>
  <si>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</si>
  <si>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</si>
  <si>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</si>
  <si>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</si>
  <si>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</si>
  <si>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</si>
  <si>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</si>
  <si>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</si>
  <si>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</si>
  <si>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</si>
  <si>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</si>
  <si>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</si>
  <si>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</si>
  <si>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</si>
  <si>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</si>
  <si>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</si>
  <si>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</si>
  <si>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</si>
  <si>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</si>
  <si>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</si>
  <si>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</si>
  <si>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</si>
  <si>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</si>
  <si>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</si>
  <si>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</si>
  <si>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</si>
  <si>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</si>
  <si>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</si>
  <si>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</si>
  <si>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</si>
  <si>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</si>
  <si>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</si>
  <si>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</si>
  <si>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</si>
  <si>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</si>
  <si>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</si>
  <si>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</si>
  <si>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</si>
  <si>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</si>
  <si>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</si>
  <si>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</si>
  <si>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</si>
  <si>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</si>
  <si>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</si>
  <si>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</si>
  <si>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</si>
  <si>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</si>
  <si>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</si>
  <si>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</si>
  <si>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</si>
  <si>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</si>
  <si>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</si>
  <si>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</si>
  <si>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</si>
  <si>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</si>
  <si>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</si>
  <si>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</si>
  <si>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</si>
  <si>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</si>
  <si>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</si>
  <si>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</si>
  <si>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</si>
  <si>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</si>
  <si>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</si>
  <si>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</si>
  <si>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</si>
  <si>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</si>
  <si>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</si>
  <si>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</si>
  <si>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</si>
  <si>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</si>
  <si>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</si>
  <si>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</si>
  <si>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</si>
  <si>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</si>
  <si>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</si>
  <si>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</si>
  <si>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</si>
  <si>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</si>
  <si>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</si>
  <si>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</si>
  <si>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</si>
  <si>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</si>
  <si>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</si>
  <si>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</si>
  <si>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</si>
  <si>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</si>
  <si>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</si>
  <si>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</si>
  <si>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</si>
  <si>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</si>
  <si>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</si>
  <si>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</si>
  <si>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</si>
  <si>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</si>
  <si>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</si>
  <si>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</si>
  <si>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</si>
  <si>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</si>
  <si>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</si>
  <si>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</si>
  <si>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</si>
  <si>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</si>
  <si>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</si>
  <si>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</si>
  <si>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</si>
  <si>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</si>
  <si>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</si>
  <si>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</si>
  <si>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</si>
  <si>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</si>
  <si>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</si>
  <si>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</si>
  <si>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</si>
  <si>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</si>
  <si>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</si>
  <si>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</si>
  <si>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</si>
  <si>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</si>
  <si>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</si>
  <si>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</si>
  <si>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</si>
  <si>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</si>
  <si>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</si>
  <si>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</si>
  <si>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</si>
  <si>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</si>
  <si>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</si>
  <si>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</si>
  <si>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</si>
  <si>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</si>
  <si>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</si>
  <si>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</si>
  <si>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</si>
  <si>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</si>
  <si>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</si>
  <si>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</si>
  <si>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</si>
  <si>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</si>
  <si>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</si>
  <si>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</si>
  <si>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</si>
  <si>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</si>
  <si>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</si>
  <si>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</si>
  <si>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</si>
  <si>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</si>
  <si>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</si>
  <si>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</si>
  <si>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</si>
  <si>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</si>
  <si>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</si>
  <si>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</si>
  <si>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</si>
  <si>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</si>
  <si>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</si>
  <si>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</si>
  <si>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</si>
  <si>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</si>
  <si>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</si>
  <si>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</si>
  <si>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</si>
  <si>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</si>
  <si>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</si>
  <si>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</si>
  <si>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</si>
  <si>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</si>
  <si>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</si>
  <si>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</si>
  <si>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</si>
  <si>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</si>
  <si>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</si>
  <si>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</si>
  <si>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</si>
  <si>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</si>
  <si>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</si>
  <si>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</si>
  <si>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</si>
  <si>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</si>
  <si>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</si>
  <si>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</si>
  <si>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</si>
  <si>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</si>
  <si>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</si>
  <si>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</si>
  <si>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</si>
  <si>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</si>
  <si>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</si>
  <si>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</si>
  <si>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</si>
  <si>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</si>
  <si>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</si>
  <si>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</si>
  <si>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</si>
  <si>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</si>
  <si>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</si>
  <si>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</si>
  <si>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</si>
  <si>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</si>
  <si>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</si>
  <si>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</si>
  <si>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</si>
  <si>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</si>
  <si>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</si>
  <si>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</si>
  <si>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</si>
  <si>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</si>
  <si>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</si>
  <si>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</si>
  <si>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</si>
  <si>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</si>
  <si>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</si>
  <si>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</si>
  <si>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</si>
  <si>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</si>
  <si>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</si>
  <si>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</si>
  <si>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</si>
  <si>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</si>
  <si>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</si>
  <si>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</si>
  <si>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</si>
  <si>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</si>
  <si>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</si>
  <si>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</si>
  <si>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</si>
  <si>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</si>
  <si>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</si>
  <si>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</si>
  <si>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</si>
  <si>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</si>
  <si>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</si>
  <si>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</si>
  <si>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</si>
  <si>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</si>
  <si>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</si>
  <si>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</si>
  <si>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</si>
  <si>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</si>
  <si>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</si>
  <si>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</si>
  <si>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</si>
  <si>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</si>
  <si>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</si>
  <si>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</si>
  <si>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</si>
  <si>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</si>
  <si>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</si>
  <si>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</si>
  <si>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</si>
  <si>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</si>
  <si>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</si>
  <si>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</si>
  <si>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</si>
  <si>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</si>
  <si>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</si>
  <si>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</si>
  <si>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</si>
  <si>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</si>
  <si>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</si>
  <si>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</si>
  <si>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</si>
  <si>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</si>
  <si>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</si>
  <si>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</si>
  <si>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</si>
  <si>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</si>
  <si>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</si>
  <si>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</si>
  <si>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</si>
  <si>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</si>
  <si>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</si>
  <si>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</si>
  <si>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</si>
  <si>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</si>
  <si>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</si>
  <si>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</si>
  <si>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</si>
  <si>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</si>
  <si>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</si>
  <si>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</si>
  <si>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</si>
  <si>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</si>
  <si>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</si>
  <si>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</si>
  <si>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</si>
  <si>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</si>
  <si>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</si>
  <si>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</si>
  <si>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</si>
  <si>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</si>
  <si>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</si>
  <si>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</si>
  <si>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</si>
  <si>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</si>
  <si>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</si>
  <si>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</si>
  <si>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</si>
  <si>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</si>
  <si>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</si>
  <si>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</si>
  <si>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</si>
  <si>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</si>
  <si>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</si>
  <si>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</si>
  <si>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</si>
  <si>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</si>
  <si>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</si>
  <si>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</si>
  <si>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</si>
  <si>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</si>
  <si>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</si>
  <si>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</si>
  <si>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</si>
  <si>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</si>
  <si>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</si>
  <si>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</si>
  <si>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</si>
  <si>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</si>
  <si>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</si>
  <si>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</si>
  <si>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</si>
  <si>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</si>
  <si>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</si>
  <si>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</si>
  <si>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</si>
  <si>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</si>
  <si>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</si>
  <si>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</si>
  <si>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</si>
  <si>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</si>
  <si>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</si>
  <si>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</si>
  <si>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</si>
  <si>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</si>
  <si>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</si>
  <si>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</si>
  <si>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</si>
  <si>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</si>
  <si>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</si>
  <si>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</si>
  <si>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</si>
  <si>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</si>
  <si>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</si>
  <si>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</si>
  <si>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</si>
  <si>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</si>
  <si>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</si>
  <si>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</si>
  <si>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</si>
  <si>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</si>
  <si>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</si>
  <si>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</si>
  <si>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</si>
  <si>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</si>
  <si>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</si>
  <si>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</si>
  <si>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</si>
  <si>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</si>
  <si>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</si>
  <si>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</si>
  <si>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</si>
  <si>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</si>
  <si>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</si>
  <si>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</si>
  <si>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</si>
  <si>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</si>
  <si>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</si>
  <si>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</si>
  <si>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</si>
  <si>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</si>
  <si>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</si>
  <si>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</si>
  <si>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</si>
  <si>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</si>
  <si>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</si>
  <si>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</si>
  <si>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</si>
  <si>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</si>
  <si>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</si>
  <si>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</si>
  <si>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</si>
  <si>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</si>
  <si>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</si>
  <si>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</si>
  <si>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</si>
  <si>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</si>
  <si>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</si>
  <si>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</si>
  <si>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</si>
  <si>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</si>
  <si>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</si>
  <si>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</si>
  <si>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</si>
  <si>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</si>
  <si>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</si>
  <si>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</si>
  <si>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</si>
  <si>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</si>
  <si>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</si>
  <si>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</si>
  <si>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</si>
  <si>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</si>
  <si>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</si>
  <si>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</si>
  <si>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</si>
  <si>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</si>
  <si>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</si>
  <si>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</si>
  <si>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</si>
  <si>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</si>
  <si>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</si>
  <si>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</si>
  <si>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</si>
  <si>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</si>
  <si>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</si>
  <si>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</si>
  <si>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</si>
  <si>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</si>
  <si>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</si>
  <si>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</si>
  <si>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</si>
  <si>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</si>
  <si>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</si>
  <si>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</si>
  <si>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</si>
  <si>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</si>
  <si>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</si>
  <si>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</si>
  <si>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</si>
  <si>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</si>
  <si>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</si>
  <si>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</si>
  <si>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</si>
  <si>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</si>
  <si>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</si>
  <si>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</si>
  <si>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</si>
  <si>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</si>
  <si>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</si>
  <si>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</si>
  <si>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</si>
  <si>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</si>
  <si>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</si>
  <si>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</si>
  <si>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</si>
  <si>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</si>
  <si>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</si>
  <si>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</si>
  <si>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</si>
  <si>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</si>
  <si>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</si>
  <si>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</si>
  <si>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</si>
  <si>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</si>
  <si>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</si>
  <si>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</si>
  <si>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</si>
  <si>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</si>
  <si>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</si>
  <si>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</si>
  <si>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</si>
  <si>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</si>
  <si>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</si>
  <si>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</si>
  <si>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</si>
  <si>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</si>
  <si>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</si>
  <si>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</si>
  <si>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</si>
  <si>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</si>
  <si>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</si>
  <si>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</si>
  <si>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</si>
  <si>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</si>
  <si>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</si>
  <si>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</si>
  <si>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</si>
  <si>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</si>
  <si>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</si>
  <si>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</si>
  <si>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</si>
  <si>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</si>
  <si>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</si>
  <si>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</si>
  <si>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</si>
  <si>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</si>
  <si>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</si>
  <si>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</si>
  <si>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</si>
  <si>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</si>
  <si>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</si>
  <si>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</si>
  <si>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</si>
  <si>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</si>
  <si>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</si>
  <si>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</si>
  <si>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</si>
  <si>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</si>
  <si>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</si>
  <si>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</si>
  <si>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</si>
  <si>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</si>
  <si>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</si>
  <si>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</si>
  <si>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</si>
  <si>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</si>
  <si>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</si>
  <si>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</si>
  <si>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</si>
  <si>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</si>
  <si>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</si>
  <si>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</si>
  <si>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</si>
  <si>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</si>
  <si>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</si>
  <si>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</si>
  <si>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</si>
  <si>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</si>
  <si>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</si>
  <si>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</si>
  <si>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</si>
  <si>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</si>
  <si>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</si>
  <si>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</si>
  <si>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</si>
  <si>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</si>
  <si>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</si>
  <si>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</si>
  <si>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</si>
  <si>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</si>
  <si>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</si>
  <si>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</si>
  <si>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</si>
  <si>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</si>
  <si>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</si>
  <si>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</si>
  <si>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</si>
  <si>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</si>
  <si>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</si>
  <si>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</si>
  <si>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</si>
  <si>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</si>
  <si>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</si>
  <si>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</si>
  <si>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</si>
  <si>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</si>
  <si>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</si>
  <si>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</si>
  <si>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</si>
  <si>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</si>
  <si>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</si>
  <si>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</si>
  <si>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</si>
  <si>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</si>
  <si>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</si>
  <si>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</si>
  <si>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</si>
  <si>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</si>
  <si>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</si>
  <si>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</si>
  <si>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</si>
  <si>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</si>
  <si>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</si>
  <si>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</si>
  <si>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</si>
  <si>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</si>
  <si>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</si>
  <si>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</si>
  <si>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</si>
  <si>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</si>
  <si>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</si>
  <si>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</si>
  <si>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</si>
  <si>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</si>
  <si>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</si>
  <si>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</si>
  <si>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</si>
  <si>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</si>
  <si>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</si>
  <si>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</si>
  <si>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</si>
  <si>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</si>
  <si>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</si>
  <si>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</si>
  <si>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</si>
  <si>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</si>
  <si>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</si>
  <si>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</si>
  <si>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</si>
  <si>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</si>
  <si>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</si>
  <si>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</si>
  <si>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</si>
  <si>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</si>
  <si>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</si>
  <si>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</si>
  <si>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</si>
  <si>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</si>
  <si>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</si>
  <si>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</si>
  <si>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</si>
  <si>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</si>
  <si>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</si>
  <si>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</si>
  <si>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</si>
  <si>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</si>
  <si>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</si>
  <si>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</si>
  <si>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</si>
  <si>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</si>
  <si>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</si>
  <si>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</si>
  <si>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</si>
  <si>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</si>
  <si>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</si>
  <si>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</si>
  <si>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</si>
  <si>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</si>
  <si>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</si>
  <si>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</si>
  <si>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</si>
  <si>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</si>
  <si>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</si>
  <si>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</si>
  <si>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</si>
  <si>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</si>
  <si>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</si>
  <si>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</si>
  <si>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</si>
  <si>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</si>
  <si>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</si>
  <si>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</si>
  <si>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</si>
  <si>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</si>
  <si>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</si>
  <si>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</si>
  <si>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</si>
  <si>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</si>
  <si>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</si>
  <si>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</si>
  <si>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</si>
  <si>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</si>
  <si>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</si>
  <si>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</si>
  <si>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</si>
  <si>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</si>
  <si>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</si>
  <si>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</si>
  <si>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</si>
  <si>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</si>
  <si>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</si>
  <si>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</si>
  <si>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</si>
  <si>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</si>
  <si>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</si>
  <si>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</si>
  <si>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</si>
  <si>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</si>
  <si>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</si>
  <si>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</si>
  <si>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</si>
  <si>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</si>
  <si>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</si>
  <si>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</si>
  <si>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</si>
  <si>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</si>
  <si>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</si>
  <si>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</si>
  <si>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</si>
  <si>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</si>
  <si>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</si>
  <si>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</si>
  <si>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</si>
  <si>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</si>
  <si>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</si>
  <si>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</si>
  <si>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</si>
  <si>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</si>
  <si>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</si>
  <si>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</si>
  <si>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</si>
  <si>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</si>
  <si>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</si>
  <si>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</si>
  <si>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</si>
  <si>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</si>
  <si>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</si>
  <si>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</si>
  <si>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</si>
  <si>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</si>
  <si>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</si>
  <si>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</si>
  <si>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</si>
  <si>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</si>
  <si>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</si>
  <si>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</si>
  <si>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</si>
  <si>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</si>
  <si>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</si>
  <si>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</si>
  <si>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</si>
  <si>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</si>
  <si>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</si>
  <si>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</si>
  <si>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</si>
  <si>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</si>
  <si>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</si>
  <si>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</si>
  <si>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</si>
  <si>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</si>
  <si>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</si>
  <si>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</si>
  <si>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</si>
  <si>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</si>
  <si>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</si>
  <si>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</si>
  <si>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</si>
  <si>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</si>
  <si>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</si>
  <si>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</si>
  <si>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</si>
  <si>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</si>
  <si>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</si>
  <si>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</si>
  <si>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</si>
  <si>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</si>
  <si>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</si>
  <si>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</si>
  <si>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</si>
  <si>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</si>
  <si>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</si>
  <si>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</si>
  <si>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</si>
  <si>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</si>
  <si>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</si>
  <si>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</si>
  <si>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</si>
  <si>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</si>
  <si>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</si>
  <si>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</si>
  <si>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</si>
  <si>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</si>
  <si>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</si>
  <si>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</si>
  <si>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</si>
  <si>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</si>
  <si>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</si>
  <si>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</si>
  <si>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</si>
  <si>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</si>
  <si>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</si>
  <si>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</si>
  <si>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</si>
  <si>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</si>
  <si>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</si>
  <si>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</si>
  <si>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</si>
  <si>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</si>
  <si>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</si>
  <si>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</si>
  <si>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</si>
  <si>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</si>
  <si>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</si>
  <si>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</si>
  <si>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</si>
  <si>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</si>
  <si>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</si>
  <si>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</si>
  <si>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</si>
  <si>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</si>
  <si>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</si>
  <si>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</si>
  <si>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</si>
  <si>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</si>
  <si>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</si>
  <si>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</si>
  <si>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</si>
  <si>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</si>
  <si>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</si>
  <si>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</si>
  <si>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</si>
  <si>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</si>
  <si>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</si>
  <si>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</si>
  <si>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</si>
  <si>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</si>
  <si>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</si>
  <si>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</si>
  <si>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</si>
  <si>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</si>
  <si>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</si>
  <si>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</si>
  <si>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</si>
  <si>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</si>
  <si>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</si>
  <si>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</si>
  <si>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</si>
  <si>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</si>
  <si>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</si>
  <si>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</si>
  <si>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</si>
  <si>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</si>
  <si>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</si>
  <si>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</si>
  <si>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</si>
  <si>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</si>
  <si>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</si>
  <si>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</si>
  <si>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</si>
  <si>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</si>
  <si>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</si>
  <si>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</si>
  <si>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</si>
  <si>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</si>
  <si>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</si>
  <si>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</si>
  <si>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</si>
  <si>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</si>
  <si>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</si>
  <si>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</si>
  <si>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</si>
  <si>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</si>
  <si>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</si>
  <si>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</si>
  <si>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</si>
  <si>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</si>
  <si>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</si>
  <si>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</si>
  <si>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</si>
  <si>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</si>
  <si>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</si>
  <si>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</si>
  <si>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</si>
  <si>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</si>
  <si>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</si>
  <si>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</si>
  <si>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</si>
  <si>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</si>
  <si>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</si>
  <si>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</si>
  <si>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</si>
  <si>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</si>
  <si>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</si>
  <si>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</si>
  <si>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</si>
  <si>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</si>
  <si>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</si>
  <si>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</si>
  <si>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</si>
  <si>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</si>
  <si>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</si>
  <si>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</si>
  <si>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</si>
  <si>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</si>
  <si>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</si>
  <si>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</si>
  <si>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</si>
  <si>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</si>
  <si>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</si>
  <si>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</si>
  <si>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</si>
  <si>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</si>
  <si>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</si>
  <si>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</si>
  <si>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</si>
  <si>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</si>
  <si>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</si>
  <si>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</si>
  <si>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</si>
  <si>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</si>
  <si>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</si>
  <si>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</si>
  <si>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</si>
  <si>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</si>
  <si>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</si>
  <si>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</si>
  <si>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</si>
  <si>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</si>
  <si>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</si>
  <si>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</si>
  <si>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</si>
  <si>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</si>
  <si>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</si>
  <si>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</si>
  <si>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</si>
  <si>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</si>
  <si>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</si>
  <si>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</si>
  <si>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</si>
  <si>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</si>
  <si>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</si>
  <si>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</si>
  <si>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</si>
  <si>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</si>
  <si>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</si>
  <si>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</si>
  <si>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</si>
  <si>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</si>
  <si>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</si>
  <si>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</si>
  <si>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</si>
  <si>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</si>
  <si>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</si>
  <si>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</si>
  <si>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</si>
  <si>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</si>
  <si>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</si>
  <si>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</si>
  <si>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</si>
  <si>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</si>
  <si>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</si>
  <si>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</si>
  <si>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</si>
  <si>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</si>
  <si>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</si>
  <si>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</si>
  <si>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</si>
  <si>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</si>
  <si>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</si>
  <si>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</si>
  <si>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</si>
  <si>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</si>
  <si>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</si>
  <si>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</si>
  <si>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</si>
  <si>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</si>
  <si>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</si>
  <si>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</si>
  <si>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</si>
  <si>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</si>
  <si>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</si>
  <si>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</si>
  <si>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</si>
  <si>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</si>
  <si>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</si>
  <si>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</si>
  <si>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</si>
  <si>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</si>
  <si>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</si>
  <si>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</si>
  <si>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</si>
  <si>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</si>
  <si>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</si>
  <si>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</si>
  <si>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</si>
  <si>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</si>
  <si>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</si>
  <si>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</si>
  <si>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</si>
  <si>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</si>
  <si>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</si>
  <si>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</si>
  <si>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</si>
  <si>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</si>
  <si>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</si>
  <si>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</si>
  <si>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</si>
  <si>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</si>
  <si>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</si>
  <si>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</si>
  <si>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</si>
  <si>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</si>
  <si>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</si>
  <si>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</si>
  <si>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</si>
  <si>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</si>
  <si>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</si>
  <si>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</si>
  <si>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</si>
  <si>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</si>
  <si>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</si>
  <si>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</si>
  <si>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</si>
  <si>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</si>
  <si>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</si>
  <si>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</si>
  <si>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</si>
  <si>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</si>
  <si>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</si>
  <si>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</si>
  <si>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</si>
  <si>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</si>
  <si>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</si>
  <si>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</si>
  <si>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</si>
  <si>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</si>
  <si>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</si>
  <si>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</si>
  <si>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</si>
  <si>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</si>
  <si>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</si>
  <si>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</si>
  <si>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</si>
  <si>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</si>
  <si>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</si>
  <si>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</si>
  <si>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</si>
  <si>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</si>
  <si>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</si>
  <si>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</si>
  <si>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</si>
  <si>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</si>
  <si>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</si>
  <si>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</si>
  <si>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</si>
  <si>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</si>
  <si>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</si>
  <si>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</si>
  <si>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</si>
  <si>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</si>
  <si>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</si>
  <si>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</si>
  <si>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</si>
  <si>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</si>
  <si>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</si>
  <si>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</si>
  <si>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</si>
  <si>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</si>
  <si>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</si>
  <si>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</si>
  <si>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</si>
  <si>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</si>
  <si>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</si>
  <si>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</si>
  <si>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</si>
  <si>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</si>
  <si>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</si>
  <si>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</si>
  <si>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</si>
  <si>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</si>
  <si>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</si>
  <si>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</si>
  <si>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</si>
  <si>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</si>
  <si>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</si>
  <si>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</si>
  <si>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</si>
  <si>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</si>
  <si>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</si>
  <si>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</si>
  <si>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</si>
  <si>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</si>
  <si>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</si>
  <si>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</si>
  <si>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</si>
  <si>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</si>
  <si>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</si>
  <si>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</si>
  <si>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</si>
  <si>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</si>
  <si>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</si>
  <si>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</si>
  <si>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</si>
  <si>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</si>
  <si>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</si>
  <si>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</si>
  <si>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</si>
  <si>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</si>
  <si>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</si>
  <si>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</si>
  <si>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</si>
  <si>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</si>
  <si>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</si>
  <si>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</si>
  <si>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</si>
  <si>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</si>
  <si>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</si>
  <si>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</si>
  <si>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</si>
  <si>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</si>
  <si>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</si>
  <si>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</si>
  <si>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</si>
  <si>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</si>
  <si>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</si>
  <si>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</si>
  <si>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</si>
  <si>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</si>
  <si>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</si>
  <si>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</si>
  <si>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</si>
  <si>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</si>
  <si>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</si>
  <si>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</si>
  <si>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</si>
  <si>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</si>
  <si>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</si>
  <si>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</si>
  <si>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</si>
  <si>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</si>
  <si>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</si>
  <si>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</si>
  <si>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</si>
  <si>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</si>
  <si>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</si>
  <si>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</si>
  <si>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</si>
  <si>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</si>
  <si>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</si>
  <si>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</si>
  <si>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</si>
  <si>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</si>
  <si>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</si>
  <si>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</si>
  <si>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</si>
  <si>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</si>
  <si>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</si>
  <si>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</si>
  <si>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</si>
  <si>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</si>
  <si>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</si>
  <si>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</si>
  <si>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</si>
  <si>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</si>
  <si>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</si>
  <si>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</si>
  <si>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</si>
  <si>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</si>
  <si>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</si>
  <si>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</si>
  <si>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</si>
  <si>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</si>
  <si>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</si>
  <si>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</si>
  <si>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</si>
  <si>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</si>
  <si>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</si>
  <si>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</si>
  <si>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</si>
  <si>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</si>
  <si>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</si>
  <si>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</si>
  <si>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</si>
  <si>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</si>
  <si>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</si>
  <si>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</si>
  <si>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</si>
  <si>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</si>
  <si>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</si>
  <si>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</si>
  <si>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</si>
  <si>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</si>
  <si>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</si>
  <si>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</si>
  <si>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</si>
  <si>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</si>
  <si>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</si>
  <si>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</si>
  <si>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</si>
  <si>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</si>
  <si>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</si>
  <si>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</si>
  <si>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</si>
  <si>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</si>
  <si>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</si>
  <si>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</si>
  <si>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</si>
  <si>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</si>
  <si>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</si>
  <si>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</si>
  <si>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</si>
  <si>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</si>
  <si>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</si>
  <si>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</si>
  <si>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</si>
  <si>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</si>
  <si>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</si>
  <si>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</si>
  <si>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</si>
  <si>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</si>
  <si>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</si>
  <si>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</si>
  <si>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</si>
  <si>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</si>
  <si>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</si>
  <si>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</si>
  <si>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</si>
  <si>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</si>
  <si>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</si>
  <si>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</si>
  <si>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</si>
  <si>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</si>
  <si>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</si>
  <si>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</si>
  <si>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</si>
  <si>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</si>
  <si>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</si>
  <si>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</si>
  <si>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</si>
  <si>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</si>
  <si>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</si>
  <si>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</si>
  <si>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</si>
  <si>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</si>
  <si>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</si>
  <si>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</si>
  <si>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</si>
  <si>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</si>
  <si>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</si>
  <si>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</si>
  <si>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</si>
  <si>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</si>
  <si>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</si>
  <si>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</si>
  <si>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</si>
  <si>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</si>
  <si>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</si>
  <si>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</si>
  <si>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</si>
  <si>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</si>
  <si>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</si>
  <si>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</si>
  <si>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</si>
  <si>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</si>
  <si>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</si>
  <si>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</si>
  <si>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</si>
  <si>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</si>
  <si>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</si>
  <si>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</si>
  <si>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</si>
  <si>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</si>
  <si>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</si>
  <si>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</si>
  <si>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</si>
  <si>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</si>
  <si>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</si>
  <si>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</si>
  <si>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</si>
  <si>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</si>
  <si>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</si>
  <si>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</si>
  <si>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</si>
  <si>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</si>
  <si>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</si>
  <si>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</si>
  <si>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</si>
  <si>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</si>
  <si>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</si>
  <si>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</si>
  <si>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</si>
  <si>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</si>
  <si>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</si>
  <si>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</si>
  <si>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</si>
  <si>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</si>
  <si>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</si>
  <si>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</si>
  <si>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</si>
  <si>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</si>
  <si>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</si>
  <si>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</si>
  <si>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</si>
  <si>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</si>
  <si>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</si>
  <si>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</si>
  <si>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</si>
  <si>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</si>
  <si>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</si>
  <si>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</si>
  <si>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</si>
  <si>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</si>
  <si>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</si>
  <si>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</si>
  <si>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</si>
  <si>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</si>
  <si>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</si>
  <si>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</si>
  <si>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</si>
  <si>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</si>
  <si>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</si>
  <si>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</si>
  <si>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</si>
  <si>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</si>
  <si>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</si>
  <si>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</si>
  <si>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</si>
  <si>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</si>
  <si>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</si>
  <si>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</si>
  <si>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</si>
  <si>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</si>
  <si>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</si>
  <si>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</si>
  <si>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</si>
  <si>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</si>
  <si>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</si>
  <si>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</si>
  <si>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</si>
  <si>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</si>
  <si>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</si>
  <si>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</si>
  <si>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</si>
  <si>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</si>
  <si>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</si>
  <si>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</si>
  <si>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</si>
  <si>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</si>
  <si>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</si>
  <si>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</si>
  <si>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</si>
  <si>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</si>
  <si>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</si>
  <si>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</si>
  <si>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</si>
  <si>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</si>
  <si>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</si>
  <si>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</si>
  <si>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</si>
  <si>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</si>
  <si>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</si>
  <si>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</si>
  <si>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</si>
  <si>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</si>
  <si>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</si>
  <si>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</si>
  <si>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</si>
  <si>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</si>
  <si>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</si>
  <si>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</si>
  <si>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</si>
  <si>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</si>
  <si>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</si>
  <si>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</si>
  <si>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</si>
  <si>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</si>
  <si>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</si>
  <si>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</si>
  <si>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</si>
  <si>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</si>
  <si>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</si>
  <si>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</si>
  <si>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</si>
  <si>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</si>
  <si>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</si>
  <si>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</si>
  <si>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</si>
  <si>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</si>
  <si>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</si>
  <si>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</si>
  <si>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</si>
  <si>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</si>
  <si>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</si>
  <si>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</si>
  <si>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</si>
  <si>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</si>
  <si>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</si>
  <si>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</si>
  <si>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</si>
  <si>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</si>
  <si>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</si>
  <si>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</si>
  <si>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</si>
  <si>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</si>
  <si>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</si>
  <si>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</si>
  <si>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</si>
  <si>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</si>
  <si>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</si>
  <si>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</si>
  <si>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</si>
  <si>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</si>
  <si>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</si>
  <si>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</si>
  <si>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</si>
  <si>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</si>
  <si>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</si>
  <si>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</si>
  <si>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</si>
  <si>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</si>
  <si>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</si>
  <si>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</si>
  <si>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</si>
  <si>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</si>
  <si>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</si>
  <si>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</si>
  <si>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</si>
  <si>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</si>
  <si>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</si>
  <si>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</si>
  <si>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</si>
  <si>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</si>
  <si>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</si>
  <si>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</si>
  <si>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</si>
  <si>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</si>
  <si>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</si>
  <si>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</si>
  <si>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</si>
  <si>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</si>
  <si>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</si>
  <si>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</si>
  <si>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</si>
  <si>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</si>
  <si>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</si>
  <si>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</si>
  <si>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</si>
  <si>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</si>
  <si>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</si>
  <si>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</si>
  <si>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</si>
  <si>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</si>
  <si>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</si>
  <si>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</si>
  <si>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</si>
  <si>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</si>
  <si>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</si>
  <si>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</si>
  <si>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</si>
  <si>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</si>
  <si>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</si>
  <si>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</si>
  <si>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</si>
  <si>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</si>
  <si>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</si>
  <si>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</si>
  <si>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</si>
  <si>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</si>
  <si>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</si>
  <si>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</si>
  <si>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</si>
  <si>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</si>
  <si>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</si>
  <si>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</si>
  <si>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</si>
  <si>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</si>
  <si>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</si>
  <si>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</si>
  <si>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</si>
  <si>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</si>
  <si>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</si>
  <si>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</si>
  <si>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</si>
  <si>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</si>
  <si>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</si>
  <si>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</si>
  <si>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</si>
  <si>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</si>
  <si>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</si>
  <si>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</si>
  <si>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</si>
  <si>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</si>
  <si>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</si>
  <si>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</si>
  <si>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</si>
  <si>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</si>
  <si>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</si>
  <si>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</si>
  <si>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</si>
  <si>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</si>
  <si>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</si>
  <si>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</si>
  <si>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</si>
  <si>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</si>
  <si>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</si>
  <si>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</si>
  <si>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</si>
  <si>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</si>
  <si>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</si>
  <si>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</si>
  <si>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</si>
  <si>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</si>
  <si>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</si>
  <si>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</si>
  <si>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</si>
  <si>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</si>
  <si>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</si>
  <si>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</si>
  <si>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</si>
  <si>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</si>
  <si>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</si>
  <si>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</si>
  <si>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</si>
  <si>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</si>
  <si>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</si>
  <si>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</si>
  <si>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</si>
  <si>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</si>
  <si>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</si>
  <si>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</si>
  <si>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</si>
  <si>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</si>
  <si>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</si>
  <si>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</si>
  <si>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</si>
  <si>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</si>
  <si>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</si>
  <si>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</si>
  <si>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</si>
  <si>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</si>
  <si>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</si>
  <si>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</si>
  <si>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</si>
  <si>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</si>
  <si>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</si>
  <si>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</si>
  <si>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</si>
  <si>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</si>
  <si>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</si>
  <si>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</si>
  <si>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</si>
  <si>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</si>
  <si>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</si>
  <si>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</si>
  <si>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</si>
  <si>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</si>
  <si>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</si>
  <si>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</si>
  <si>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</si>
  <si>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</si>
  <si>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</si>
  <si>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</si>
  <si>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</si>
  <si>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</si>
  <si>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</si>
  <si>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</si>
  <si>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</si>
  <si>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</si>
  <si>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</si>
  <si>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</si>
  <si>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</si>
  <si>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</si>
  <si>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</si>
  <si>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</si>
  <si>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</si>
  <si>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</si>
  <si>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</si>
  <si>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</si>
  <si>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</si>
  <si>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</si>
  <si>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</si>
  <si>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</si>
  <si>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</si>
  <si>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</si>
  <si>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</si>
  <si>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</si>
  <si>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</si>
  <si>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</si>
  <si>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</si>
  <si>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</si>
  <si>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</si>
  <si>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</si>
  <si>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</si>
  <si>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</si>
  <si>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</si>
  <si>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</si>
  <si>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</si>
  <si>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</si>
  <si>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</si>
  <si>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</si>
  <si>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</si>
  <si>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</si>
  <si>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</si>
  <si>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</si>
  <si>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</si>
  <si>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</si>
  <si>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</si>
  <si>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</si>
  <si>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</si>
  <si>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</si>
  <si>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</si>
  <si>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</si>
  <si>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</si>
  <si>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</si>
  <si>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</si>
  <si>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</si>
  <si>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</si>
  <si>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</si>
  <si>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</si>
  <si>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</si>
  <si>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</si>
  <si>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</si>
  <si>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</si>
  <si>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</si>
  <si>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</si>
  <si>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</si>
  <si>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</si>
  <si>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</si>
  <si>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</si>
  <si>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</si>
  <si>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</si>
  <si>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</si>
  <si>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</si>
  <si>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</si>
  <si>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</si>
  <si>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</si>
  <si>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</si>
  <si>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</si>
  <si>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</si>
  <si>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</si>
  <si>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</si>
  <si>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</si>
  <si>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</si>
  <si>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</si>
  <si>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</si>
  <si>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</si>
  <si>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</si>
  <si>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</si>
  <si>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</si>
  <si>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</si>
  <si>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</si>
  <si>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</si>
  <si>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</si>
  <si>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</si>
  <si>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</si>
  <si>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</si>
  <si>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</si>
  <si>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</si>
  <si>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</si>
  <si>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</si>
  <si>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</si>
  <si>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</si>
  <si>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</si>
  <si>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</si>
  <si>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</si>
  <si>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</si>
  <si>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</si>
  <si>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</si>
  <si>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</si>
  <si>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</si>
  <si>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</si>
  <si>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</si>
  <si>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</si>
  <si>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</si>
  <si>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</si>
  <si>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</si>
  <si>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</si>
  <si>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</si>
  <si>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</si>
  <si>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</si>
  <si>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</si>
  <si>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</si>
  <si>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</si>
  <si>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</si>
  <si>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</si>
  <si>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</si>
  <si>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</si>
  <si>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</si>
  <si>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</si>
  <si>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</si>
  <si>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</si>
  <si>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</si>
  <si>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</si>
  <si>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</si>
  <si>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</si>
  <si>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</si>
  <si>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</si>
  <si>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</si>
  <si>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</si>
  <si>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</si>
  <si>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</si>
  <si>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</si>
  <si>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</si>
  <si>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</si>
  <si>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</si>
  <si>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</si>
  <si>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</si>
  <si>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</si>
  <si>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</si>
  <si>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</si>
  <si>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</si>
  <si>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</si>
  <si>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</si>
  <si>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</si>
  <si>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</si>
  <si>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</si>
  <si>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</si>
  <si>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</si>
  <si>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</si>
  <si>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</si>
  <si>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</si>
  <si>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</si>
  <si>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</si>
  <si>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</si>
  <si>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</si>
  <si>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</si>
  <si>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</si>
  <si>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</si>
  <si>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</si>
  <si>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</si>
  <si>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</si>
  <si>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</si>
  <si>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</si>
  <si>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</si>
  <si>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</si>
  <si>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</si>
  <si>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</si>
  <si>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</si>
  <si>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</si>
  <si>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</si>
  <si>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</si>
  <si>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</si>
  <si>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</si>
  <si>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</si>
  <si>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</si>
  <si>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</si>
  <si>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</si>
  <si>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</si>
  <si>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</si>
  <si>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</si>
  <si>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</si>
  <si>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</si>
  <si>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</si>
  <si>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</si>
  <si>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</si>
  <si>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</si>
  <si>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</si>
  <si>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</si>
  <si>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</si>
  <si>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</si>
  <si>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</si>
  <si>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</si>
  <si>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</si>
  <si>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</si>
  <si>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</si>
  <si>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</si>
  <si>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</si>
  <si>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</si>
  <si>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</si>
  <si>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</si>
  <si>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</si>
  <si>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</si>
  <si>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</si>
  <si>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</si>
  <si>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</si>
  <si>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</si>
  <si>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</si>
  <si>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</si>
  <si>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</si>
  <si>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</si>
  <si>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</si>
  <si>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</si>
  <si>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</si>
  <si>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</si>
  <si>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</si>
  <si>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</si>
  <si>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</si>
  <si>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</si>
  <si>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</si>
  <si>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</si>
  <si>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</si>
  <si>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</si>
  <si>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</si>
  <si>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</si>
  <si>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</si>
  <si>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</si>
  <si>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</si>
  <si>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</si>
  <si>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</si>
  <si>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</si>
  <si>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</si>
  <si>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</si>
  <si>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</si>
  <si>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</si>
  <si>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</si>
  <si>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</si>
  <si>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</si>
  <si>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</si>
  <si>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</si>
  <si>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</si>
  <si>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</si>
  <si>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</si>
  <si>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</si>
  <si>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</si>
  <si>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</si>
  <si>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</si>
  <si>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</si>
  <si>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</si>
  <si>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</si>
  <si>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</si>
  <si>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</si>
  <si>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</si>
  <si>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</si>
  <si>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</si>
  <si>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</si>
  <si>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</si>
  <si>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</si>
  <si>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</si>
  <si>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</si>
  <si>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</si>
  <si>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</si>
  <si>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</si>
  <si>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</si>
  <si>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</si>
  <si>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</si>
  <si>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</si>
  <si>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</si>
  <si>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</si>
  <si>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</si>
  <si>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</si>
  <si>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</si>
  <si>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</si>
  <si>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</si>
  <si>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</si>
  <si>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</si>
  <si>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</si>
  <si>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</si>
  <si>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</si>
  <si>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</si>
  <si>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</si>
  <si>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</si>
  <si>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</si>
  <si>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</si>
  <si>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</si>
  <si>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</si>
  <si>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</si>
  <si>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</si>
  <si>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</si>
  <si>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</si>
  <si>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</si>
  <si>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</si>
  <si>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</si>
  <si>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</si>
  <si>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</si>
  <si>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</si>
  <si>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</si>
  <si>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</si>
  <si>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</si>
  <si>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</si>
  <si>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</si>
  <si>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</si>
  <si>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</si>
  <si>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</si>
  <si>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</si>
  <si>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</si>
  <si>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</si>
  <si>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</si>
  <si>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</si>
  <si>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</si>
  <si>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</si>
  <si>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</si>
  <si>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</si>
  <si>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</si>
  <si>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</si>
  <si>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</si>
  <si>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</si>
  <si>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</si>
  <si>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</si>
  <si>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</si>
  <si>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</si>
  <si>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</si>
  <si>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</si>
  <si>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</si>
  <si>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</si>
  <si>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</si>
  <si>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</si>
  <si>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</si>
  <si>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</si>
  <si>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</si>
  <si>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</si>
  <si>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</si>
  <si>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</si>
  <si>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</si>
  <si>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</si>
  <si>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</si>
  <si>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</si>
  <si>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</si>
  <si>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</si>
  <si>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</si>
  <si>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</si>
  <si>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</si>
  <si>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</si>
  <si>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</si>
  <si>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</si>
  <si>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</si>
  <si>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</si>
  <si>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</si>
  <si>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</si>
  <si>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</si>
  <si>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</si>
  <si>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</si>
  <si>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</si>
  <si>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</si>
  <si>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</si>
  <si>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</si>
  <si>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</si>
  <si>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</si>
  <si>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</si>
  <si>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</si>
  <si>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</si>
  <si>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</si>
  <si>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</si>
  <si>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</si>
  <si>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</si>
  <si>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</si>
  <si>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</si>
  <si>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</si>
  <si>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</si>
  <si>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</si>
  <si>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</si>
  <si>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</si>
  <si>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</si>
  <si>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</si>
  <si>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</si>
  <si>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</si>
  <si>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</si>
  <si>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</si>
  <si>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</si>
  <si>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</si>
  <si>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</si>
  <si>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</si>
  <si>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</si>
  <si>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</si>
  <si>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</si>
  <si>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</si>
  <si>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</si>
  <si>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</si>
  <si>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</si>
  <si>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</si>
  <si>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</si>
  <si>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</si>
  <si>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</si>
  <si>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</si>
  <si>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</si>
  <si>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</si>
  <si>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</si>
  <si>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</si>
  <si>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</si>
  <si>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</si>
  <si>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</si>
  <si>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</si>
  <si>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</si>
  <si>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</si>
  <si>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</si>
  <si>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</si>
  <si>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</si>
  <si>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</si>
  <si>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</si>
  <si>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</si>
  <si>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</si>
  <si>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</si>
  <si>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</si>
  <si>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</si>
  <si>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</si>
  <si>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</si>
  <si>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</si>
  <si>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</si>
  <si>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</si>
  <si>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</si>
  <si>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</si>
  <si>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</si>
  <si>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</si>
  <si>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</si>
  <si>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</si>
  <si>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</si>
  <si>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</si>
  <si>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</si>
  <si>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</si>
  <si>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</si>
  <si>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</si>
  <si>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</si>
  <si>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</si>
  <si>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</si>
  <si>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</si>
  <si>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</si>
  <si>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</si>
  <si>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</si>
  <si>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</si>
  <si>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</si>
  <si>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</si>
  <si>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</si>
  <si>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</si>
  <si>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</si>
  <si>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</si>
  <si>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</si>
  <si>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</si>
  <si>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</si>
  <si>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</si>
  <si>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</si>
  <si>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</si>
  <si>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</si>
  <si>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</si>
  <si>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</si>
  <si>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</si>
  <si>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</si>
  <si>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</si>
  <si>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</si>
  <si>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</si>
  <si>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</si>
  <si>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</si>
  <si>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</si>
  <si>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</si>
  <si>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</si>
  <si>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</si>
  <si>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</si>
  <si>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</si>
  <si>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</si>
  <si>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</si>
  <si>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</si>
  <si>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</si>
  <si>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</si>
  <si>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</si>
  <si>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</si>
  <si>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</si>
  <si>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</si>
  <si>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</si>
  <si>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</si>
  <si>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</si>
  <si>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</si>
  <si>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</si>
  <si>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</si>
  <si>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</si>
  <si>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</si>
  <si>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</si>
  <si>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</si>
  <si>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</si>
  <si>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</si>
  <si>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</si>
  <si>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</si>
  <si>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</si>
  <si>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</si>
  <si>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</si>
  <si>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</si>
  <si>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</si>
  <si>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</si>
  <si>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</si>
  <si>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</si>
  <si>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</si>
  <si>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</si>
  <si>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</si>
  <si>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</si>
  <si>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</si>
  <si>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</si>
  <si>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</si>
  <si>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</si>
  <si>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</si>
  <si>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</si>
  <si>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</si>
  <si>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</si>
  <si>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</si>
  <si>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</si>
  <si>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</si>
  <si>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</si>
  <si>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</si>
  <si>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</si>
  <si>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</si>
  <si>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</si>
  <si>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</si>
  <si>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</si>
  <si>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</si>
  <si>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</si>
  <si>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</si>
  <si>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</si>
  <si>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</si>
  <si>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</si>
  <si>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</si>
  <si>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</si>
  <si>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</si>
  <si>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</si>
  <si>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</si>
  <si>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</si>
  <si>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</si>
  <si>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</si>
  <si>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</si>
  <si>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</si>
  <si>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</si>
  <si>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</si>
  <si>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</si>
  <si>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</si>
  <si>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</si>
  <si>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</si>
  <si>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</si>
  <si>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</si>
  <si>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</si>
  <si>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</si>
  <si>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</si>
  <si>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</si>
  <si>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</si>
  <si>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</si>
  <si>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</si>
  <si>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</si>
  <si>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</si>
  <si>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</si>
  <si>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</si>
  <si>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</si>
  <si>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</si>
  <si>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</si>
  <si>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</si>
  <si>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</si>
  <si>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</si>
  <si>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</si>
  <si>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</si>
  <si>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</si>
  <si>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</si>
  <si>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</si>
  <si>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</si>
  <si>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</si>
  <si>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</si>
  <si>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</si>
  <si>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</si>
  <si>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</si>
  <si>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</si>
  <si>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</si>
  <si>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</si>
  <si>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</si>
  <si>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</si>
  <si>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</si>
  <si>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</si>
  <si>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</si>
  <si>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</si>
  <si>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</si>
  <si>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</si>
  <si>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</si>
  <si>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</si>
  <si>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</si>
  <si>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</si>
  <si>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</si>
  <si>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</si>
  <si>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</si>
  <si>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</si>
  <si>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</si>
  <si>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</si>
  <si>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</si>
  <si>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</si>
  <si>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</si>
  <si>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</si>
  <si>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</si>
  <si>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</si>
  <si>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</si>
  <si>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</si>
  <si>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</si>
  <si>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</si>
  <si>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</si>
  <si>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</si>
  <si>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</si>
  <si>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</si>
  <si>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</si>
  <si>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</si>
  <si>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</si>
  <si>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</si>
  <si>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</si>
  <si>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</si>
  <si>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</si>
  <si>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</si>
  <si>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</si>
  <si>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</si>
  <si>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</si>
  <si>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</si>
  <si>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</si>
  <si>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</si>
  <si>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</si>
  <si>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</si>
  <si>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</si>
  <si>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</si>
  <si>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</si>
  <si>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</si>
  <si>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</si>
  <si>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</si>
  <si>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</si>
  <si>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</si>
  <si>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</si>
  <si>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</si>
  <si>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</si>
  <si>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</si>
  <si>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</si>
  <si>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</si>
  <si>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</si>
  <si>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</si>
  <si>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</si>
  <si>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</si>
  <si>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</si>
  <si>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</si>
  <si>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</si>
  <si>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</si>
  <si>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</si>
  <si>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</si>
  <si>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</si>
  <si>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</si>
  <si>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</si>
  <si>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</si>
  <si>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</si>
  <si>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</si>
  <si>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</si>
  <si>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</si>
  <si>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</si>
  <si>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</si>
  <si>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</si>
  <si>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</si>
  <si>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</si>
  <si>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</si>
  <si>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</si>
  <si>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</si>
  <si>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</si>
  <si>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</si>
  <si>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</si>
  <si>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</si>
  <si>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</si>
  <si>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</si>
  <si>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</si>
  <si>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</si>
  <si>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</si>
  <si>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</si>
  <si>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</si>
  <si>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</si>
  <si>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</si>
  <si>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</si>
  <si>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</si>
  <si>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</si>
  <si>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</si>
  <si>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</si>
  <si>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</si>
  <si>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</si>
  <si>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</si>
  <si>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</si>
  <si>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</si>
  <si>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</si>
  <si>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</si>
  <si>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</si>
  <si>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</si>
  <si>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</si>
  <si>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</si>
  <si>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</si>
  <si>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</si>
  <si>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</si>
  <si>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</si>
  <si>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</si>
  <si>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</si>
  <si>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</si>
  <si>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</si>
  <si>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</si>
  <si>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</si>
  <si>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</si>
  <si>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</si>
  <si>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</si>
  <si>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</si>
  <si>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</si>
  <si>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</si>
  <si>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</si>
  <si>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</si>
  <si>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</si>
  <si>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</si>
  <si>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</si>
  <si>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</si>
  <si>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</si>
  <si>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</si>
  <si>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</si>
  <si>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</si>
  <si>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</si>
  <si>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</si>
  <si>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</si>
  <si>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</si>
  <si>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</si>
  <si>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</si>
  <si>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</si>
  <si>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</si>
  <si>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</si>
  <si>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</si>
  <si>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</si>
  <si>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</si>
  <si>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</si>
  <si>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</si>
  <si>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</si>
  <si>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</si>
  <si>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</si>
  <si>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</si>
  <si>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</si>
  <si>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</si>
  <si>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</si>
  <si>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</si>
  <si>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</si>
  <si>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</si>
  <si>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</si>
  <si>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</si>
  <si>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</si>
  <si>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</si>
  <si>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</si>
  <si>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</si>
  <si>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</si>
  <si>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</si>
  <si>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</si>
  <si>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</si>
  <si>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</si>
  <si>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</si>
  <si>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</si>
  <si>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</si>
  <si>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</si>
  <si>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</si>
  <si>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</si>
  <si>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</si>
  <si>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</si>
  <si>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</si>
  <si>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</si>
  <si>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</si>
  <si>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</si>
  <si>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</si>
  <si>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</si>
  <si>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</si>
  <si>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</si>
  <si>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</si>
  <si>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</si>
  <si>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</si>
  <si>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</si>
  <si>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</si>
  <si>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</si>
  <si>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</si>
  <si>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</si>
  <si>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</si>
  <si>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</si>
  <si>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</si>
  <si>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</si>
  <si>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</si>
  <si>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</si>
  <si>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</si>
  <si>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</si>
  <si>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</si>
  <si>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</si>
  <si>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</si>
  <si>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</si>
  <si>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</si>
  <si>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</si>
  <si>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</si>
  <si>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</si>
  <si>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</si>
  <si>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</si>
  <si>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</si>
  <si>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</si>
  <si>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</si>
  <si>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</si>
  <si>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</si>
  <si>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</si>
  <si>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</si>
  <si>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</si>
  <si>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</si>
  <si>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</si>
  <si>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</si>
  <si>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</si>
  <si>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</si>
  <si>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</si>
  <si>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</si>
  <si>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</si>
  <si>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</si>
  <si>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</si>
  <si>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</si>
  <si>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</si>
  <si>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</si>
  <si>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</si>
  <si>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</si>
  <si>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</si>
  <si>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</si>
  <si>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</si>
  <si>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</si>
  <si>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</si>
  <si>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</si>
  <si>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</si>
  <si>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</si>
  <si>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</si>
  <si>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</si>
  <si>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</si>
  <si>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</si>
  <si>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</si>
  <si>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</si>
  <si>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</si>
  <si>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</si>
  <si>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</si>
  <si>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</si>
  <si>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</si>
  <si>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</si>
  <si>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</si>
  <si>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</si>
  <si>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</si>
  <si>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</si>
  <si>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</si>
  <si>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</si>
  <si>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</si>
  <si>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</si>
  <si>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</si>
  <si>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</si>
  <si>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</si>
  <si>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</si>
  <si>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</si>
  <si>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</si>
  <si>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</si>
  <si>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</si>
  <si>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</si>
  <si>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</si>
  <si>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</si>
  <si>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</si>
  <si>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</si>
  <si>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</si>
  <si>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</si>
  <si>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</si>
  <si>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</si>
  <si>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</si>
  <si>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</si>
  <si>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</si>
  <si>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</si>
  <si>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</si>
  <si>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</si>
  <si>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</si>
  <si>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</si>
  <si>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</si>
  <si>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</si>
  <si>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</si>
  <si>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</si>
  <si>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</si>
  <si>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</si>
  <si>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</si>
  <si>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</si>
  <si>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</si>
  <si>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</si>
  <si>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</si>
  <si>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</si>
  <si>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</si>
  <si>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</si>
  <si>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</si>
  <si>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</si>
  <si>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</si>
  <si>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</si>
  <si>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</si>
  <si>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</si>
  <si>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</si>
  <si>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</si>
  <si>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</si>
  <si>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</si>
  <si>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</si>
  <si>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</si>
  <si>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</si>
  <si>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</si>
  <si>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</si>
  <si>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</si>
  <si>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</si>
  <si>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</si>
  <si>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</si>
  <si>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</si>
  <si>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</si>
  <si>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</si>
  <si>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</si>
  <si>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</si>
  <si>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</si>
  <si>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</si>
  <si>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</si>
  <si>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</si>
  <si>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</si>
  <si>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</si>
  <si>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</si>
  <si>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</si>
  <si>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</si>
  <si>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</si>
  <si>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</si>
  <si>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</si>
  <si>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</si>
  <si>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</si>
  <si>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</si>
  <si>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</si>
  <si>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</si>
  <si>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</si>
  <si>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</si>
  <si>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</si>
  <si>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</si>
  <si>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</si>
  <si>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</si>
  <si>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</si>
  <si>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</si>
  <si>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</si>
  <si>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</si>
  <si>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</si>
  <si>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</si>
  <si>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</si>
  <si>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</si>
  <si>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</si>
  <si>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</si>
  <si>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</si>
  <si>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</si>
  <si>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</si>
  <si>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</si>
  <si>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</si>
  <si>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</si>
  <si>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</si>
  <si>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</si>
  <si>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</si>
  <si>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</si>
  <si>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</si>
  <si>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</si>
  <si>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</si>
  <si>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</si>
  <si>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</si>
  <si>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</si>
  <si>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</si>
  <si>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</si>
  <si>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</si>
  <si>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</si>
  <si>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</si>
  <si>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</si>
  <si>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</si>
  <si>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</si>
  <si>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</si>
  <si>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</si>
  <si>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</si>
  <si>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</si>
  <si>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</si>
  <si>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</si>
  <si>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</si>
  <si>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</si>
  <si>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</si>
  <si>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</si>
  <si>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</si>
  <si>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</si>
  <si>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</si>
  <si>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</si>
  <si>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</si>
  <si>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</si>
  <si>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</si>
  <si>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</si>
  <si>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</si>
  <si>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</si>
  <si>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</si>
  <si>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</si>
  <si>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</si>
  <si>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</si>
  <si>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</si>
  <si>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</si>
  <si>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</si>
  <si>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</si>
  <si>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</si>
  <si>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</si>
  <si>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</si>
  <si>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</si>
  <si>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</si>
  <si>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</si>
  <si>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</si>
  <si>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</si>
  <si>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</si>
  <si>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</si>
  <si>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</si>
  <si>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</si>
  <si>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</si>
  <si>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</si>
  <si>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</si>
  <si>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</si>
  <si>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</si>
  <si>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</si>
  <si>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</si>
  <si>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</si>
  <si>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</si>
  <si>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</si>
  <si>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</si>
  <si>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</si>
  <si>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</si>
  <si>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</si>
  <si>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</si>
  <si>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</si>
  <si>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</si>
  <si>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</si>
  <si>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</si>
  <si>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</si>
  <si>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</si>
  <si>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</si>
  <si>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</si>
  <si>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</si>
  <si>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</si>
  <si>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</si>
  <si>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</si>
  <si>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</si>
  <si>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</si>
  <si>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</si>
  <si>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</si>
  <si>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</si>
  <si>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</si>
  <si>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</si>
  <si>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</si>
  <si>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</si>
  <si>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</si>
  <si>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</si>
  <si>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</si>
  <si>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</si>
  <si>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</si>
  <si>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</si>
  <si>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</si>
  <si>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</si>
  <si>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</si>
  <si>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</si>
  <si>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</si>
  <si>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</si>
  <si>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</si>
  <si>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</si>
  <si>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</si>
  <si>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</si>
  <si>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</si>
  <si>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</si>
  <si>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</si>
  <si>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</si>
  <si>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</si>
  <si>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</si>
  <si>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</si>
  <si>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</si>
  <si>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</si>
  <si>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</si>
  <si>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</si>
  <si>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</si>
  <si>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</si>
  <si>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</si>
  <si>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</si>
  <si>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</si>
  <si>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</si>
  <si>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</si>
  <si>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</si>
  <si>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</si>
  <si>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</si>
  <si>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</si>
  <si>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</si>
  <si>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</si>
  <si>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</si>
  <si>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</si>
  <si>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</si>
  <si>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</si>
  <si>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</si>
  <si>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</si>
  <si>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</si>
  <si>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</si>
  <si>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</si>
  <si>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</si>
  <si>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</si>
  <si>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</si>
  <si>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</si>
  <si>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</si>
  <si>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</si>
  <si>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</si>
  <si>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</si>
  <si>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</si>
  <si>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</si>
  <si>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</si>
  <si>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</si>
  <si>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</si>
  <si>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</si>
  <si>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</si>
  <si>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</si>
  <si>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</si>
  <si>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</si>
  <si>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</si>
  <si>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</si>
  <si>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</si>
  <si>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</si>
  <si>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</si>
  <si>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</si>
  <si>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</si>
  <si>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</si>
  <si>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</si>
  <si>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</si>
  <si>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</si>
  <si>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</si>
  <si>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</si>
  <si>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</si>
  <si>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</si>
  <si>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</si>
  <si>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</si>
  <si>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</si>
  <si>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</si>
  <si>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</si>
  <si>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</si>
  <si>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</si>
  <si>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</si>
  <si>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</si>
  <si>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</si>
  <si>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</si>
  <si>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</si>
  <si>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</si>
  <si>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</si>
  <si>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</si>
  <si>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</si>
  <si>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</si>
  <si>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</si>
  <si>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</si>
  <si>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</si>
  <si>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</si>
  <si>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</si>
  <si>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</si>
  <si>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</si>
  <si>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</si>
  <si>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</si>
  <si>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</si>
  <si>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</si>
  <si>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</si>
  <si>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</si>
  <si>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</si>
  <si>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</si>
  <si>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</si>
  <si>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</si>
  <si>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</si>
  <si>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</si>
  <si>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</si>
  <si>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</si>
  <si>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</si>
  <si>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</si>
  <si>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</si>
  <si>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</si>
  <si>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</si>
  <si>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</si>
  <si>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</si>
  <si>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</si>
  <si>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</si>
  <si>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</si>
  <si>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</si>
  <si>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</si>
  <si>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</si>
  <si>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</si>
  <si>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</si>
  <si>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</si>
  <si>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</si>
  <si>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</si>
  <si>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</si>
  <si>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</si>
  <si>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</si>
  <si>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</si>
  <si>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</si>
  <si>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</si>
  <si>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</si>
  <si>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</si>
  <si>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</si>
  <si>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</si>
  <si>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</si>
  <si>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</si>
  <si>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</si>
  <si>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</si>
  <si>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</si>
  <si>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</si>
  <si>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</si>
  <si>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</si>
  <si>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</si>
  <si>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</si>
  <si>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</si>
  <si>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</si>
  <si>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</si>
  <si>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</si>
  <si>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</si>
  <si>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</si>
  <si>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</si>
  <si>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</si>
  <si>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</si>
  <si>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</si>
  <si>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</si>
  <si>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</si>
  <si>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</si>
  <si>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</si>
  <si>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</si>
  <si>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</si>
  <si>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</si>
  <si>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</si>
  <si>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</si>
  <si>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</si>
  <si>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</si>
  <si>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</si>
  <si>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</si>
  <si>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</si>
  <si>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</si>
  <si>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</si>
  <si>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</si>
  <si>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</si>
  <si>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</si>
  <si>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</si>
  <si>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</si>
  <si>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</si>
  <si>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</si>
  <si>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</si>
  <si>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</si>
  <si>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</si>
  <si>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</si>
  <si>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</si>
  <si>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</si>
  <si>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</si>
  <si>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</si>
  <si>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</si>
  <si>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</si>
  <si>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</si>
  <si>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</si>
  <si>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</si>
  <si>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</si>
  <si>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</si>
  <si>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</si>
  <si>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</si>
  <si>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</si>
  <si>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</si>
  <si>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</si>
  <si>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</si>
  <si>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</si>
  <si>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</si>
  <si>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</si>
  <si>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</si>
  <si>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</si>
  <si>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</si>
  <si>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</si>
  <si>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</si>
  <si>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</si>
  <si>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</si>
  <si>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</si>
  <si>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</si>
  <si>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</si>
  <si>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</si>
  <si>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</si>
  <si>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</si>
  <si>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</si>
  <si>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</si>
  <si>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</si>
  <si>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</si>
  <si>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</si>
  <si>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</si>
  <si>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</si>
  <si>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</si>
  <si>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</si>
  <si>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</si>
  <si>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</si>
  <si>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</si>
  <si>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</si>
  <si>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</si>
  <si>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</si>
  <si>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</si>
  <si>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</si>
  <si>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</si>
  <si>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</si>
  <si>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</si>
  <si>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</si>
  <si>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</si>
  <si>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</si>
  <si>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</si>
  <si>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</si>
  <si>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</si>
  <si>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</si>
  <si>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</si>
  <si>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</si>
  <si>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</si>
  <si>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</si>
  <si>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</si>
  <si>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</si>
  <si>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</si>
  <si>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</si>
  <si>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</si>
  <si>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</si>
  <si>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</si>
  <si>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</si>
  <si>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</si>
  <si>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</si>
  <si>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</si>
  <si>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</si>
  <si>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</si>
  <si>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</si>
  <si>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</si>
  <si>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</si>
  <si>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</si>
  <si>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</si>
  <si>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</si>
  <si>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</si>
  <si>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</si>
  <si>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</si>
  <si>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</si>
  <si>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</si>
  <si>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</si>
  <si>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</si>
  <si>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</si>
  <si>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</si>
  <si>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</si>
  <si>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</si>
  <si>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</si>
  <si>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</si>
  <si>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</si>
  <si>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</si>
  <si>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</si>
  <si>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</si>
  <si>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</si>
  <si>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</si>
  <si>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</si>
  <si>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</si>
  <si>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</si>
  <si>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</si>
  <si>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</si>
  <si>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</si>
  <si>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</si>
  <si>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</si>
  <si>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</si>
  <si>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</si>
  <si>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</si>
  <si>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</si>
  <si>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</si>
  <si>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</si>
  <si>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</si>
  <si>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</si>
  <si>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</si>
  <si>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</si>
  <si>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</si>
  <si>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</si>
  <si>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</si>
  <si>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</si>
  <si>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</si>
  <si>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</si>
  <si>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</si>
  <si>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</si>
  <si>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</si>
  <si>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</si>
  <si>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</si>
  <si>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</si>
  <si>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</si>
  <si>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</si>
  <si>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</si>
  <si>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</si>
  <si>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</si>
  <si>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</si>
  <si>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</si>
  <si>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</si>
  <si>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</si>
  <si>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</si>
  <si>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</si>
  <si>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</si>
  <si>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</si>
  <si>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</si>
  <si>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</si>
  <si>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</si>
  <si>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</si>
  <si>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</si>
  <si>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</si>
  <si>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</si>
  <si>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</si>
  <si>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</si>
  <si>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</si>
  <si>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</si>
  <si>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</si>
  <si>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</si>
  <si>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</si>
  <si>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</si>
  <si>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</si>
  <si>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</si>
  <si>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</si>
  <si>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</si>
  <si>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</si>
  <si>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</si>
  <si>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</si>
  <si>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</si>
  <si>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</si>
  <si>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</si>
  <si>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</si>
  <si>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</si>
  <si>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</si>
  <si>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</si>
  <si>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</si>
  <si>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</si>
  <si>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</si>
  <si>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</si>
  <si>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</si>
  <si>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</si>
  <si>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</si>
  <si>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</si>
  <si>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</si>
  <si>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</si>
  <si>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</si>
  <si>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</si>
  <si>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</si>
  <si>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</si>
  <si>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</si>
  <si>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</si>
  <si>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</si>
  <si>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</si>
  <si>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</si>
  <si>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</si>
  <si>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</si>
  <si>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</si>
  <si>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</si>
  <si>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</si>
  <si>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</si>
  <si>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</si>
  <si>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</si>
  <si>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</si>
  <si>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</si>
  <si>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</si>
  <si>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</si>
  <si>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</si>
  <si>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</si>
  <si>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</si>
  <si>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</si>
  <si>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</si>
  <si>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</si>
  <si>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</si>
  <si>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</si>
  <si>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</si>
  <si>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</si>
  <si>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</si>
  <si>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</si>
  <si>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</si>
  <si>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</si>
  <si>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</si>
  <si>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</si>
  <si>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</si>
  <si>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</si>
  <si>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</si>
  <si>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</si>
  <si>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</si>
  <si>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</si>
  <si>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</si>
  <si>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</si>
  <si>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</si>
  <si>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</si>
  <si>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</si>
  <si>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</si>
  <si>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</si>
  <si>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</si>
  <si>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</si>
  <si>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</si>
  <si>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</si>
  <si>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</si>
  <si>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</si>
  <si>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</si>
  <si>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</si>
  <si>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</si>
  <si>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</si>
  <si>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</si>
  <si>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</si>
  <si>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</si>
  <si>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</si>
  <si>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</si>
  <si>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</si>
  <si>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</si>
  <si>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</si>
  <si>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</si>
  <si>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</si>
  <si>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</si>
  <si>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</si>
  <si>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</si>
  <si>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</si>
  <si>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</si>
  <si>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</si>
  <si>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</si>
  <si>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</si>
  <si>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</si>
  <si>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</si>
  <si>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</si>
  <si>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</si>
  <si>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</si>
  <si>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</si>
  <si>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</si>
  <si>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</si>
  <si>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</si>
  <si>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</si>
  <si>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</si>
  <si>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</si>
  <si>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</si>
  <si>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</si>
  <si>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</si>
  <si>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</si>
  <si>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</si>
  <si>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</si>
  <si>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</si>
  <si>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</si>
  <si>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</si>
  <si>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</si>
  <si>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</si>
  <si>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</si>
  <si>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</si>
  <si>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</si>
  <si>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</si>
  <si>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</si>
  <si>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</si>
  <si>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</si>
  <si>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</si>
  <si>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</si>
  <si>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</si>
  <si>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</si>
  <si>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</si>
  <si>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</si>
  <si>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</si>
  <si>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</si>
  <si>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</si>
  <si>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</si>
  <si>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</si>
  <si>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</si>
  <si>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</si>
  <si>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</si>
  <si>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</si>
  <si>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</si>
  <si>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</si>
  <si>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</si>
  <si>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</si>
  <si>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</si>
  <si>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</si>
  <si>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</si>
  <si>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</si>
  <si>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</si>
  <si>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</si>
  <si>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</si>
  <si>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</si>
  <si>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</si>
  <si>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</si>
  <si>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</si>
  <si>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</si>
  <si>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</si>
  <si>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</si>
  <si>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</si>
  <si>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</si>
  <si>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</si>
  <si>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</si>
  <si>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</si>
  <si>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</si>
  <si>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</si>
  <si>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</si>
  <si>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</si>
  <si>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</si>
  <si>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</si>
  <si>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</si>
  <si>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</si>
  <si>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</si>
  <si>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</si>
  <si>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</si>
  <si>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</si>
  <si>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</si>
  <si>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</si>
  <si>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</si>
  <si>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</si>
  <si>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</si>
  <si>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</si>
  <si>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</si>
  <si>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</si>
  <si>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</si>
  <si>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</si>
  <si>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</si>
  <si>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</si>
  <si>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</si>
  <si>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</si>
  <si>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</si>
  <si>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</si>
  <si>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</si>
  <si>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</si>
  <si>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</si>
  <si>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</si>
  <si>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</si>
  <si>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</si>
  <si>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</si>
  <si>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</si>
  <si>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</si>
  <si>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</si>
  <si>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</si>
  <si>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</si>
  <si>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</si>
  <si>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</si>
  <si>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</si>
  <si>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</si>
  <si>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</si>
  <si>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</si>
  <si>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</si>
  <si>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</si>
  <si>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</si>
  <si>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</si>
  <si>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</si>
  <si>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</si>
  <si>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</si>
  <si>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</si>
  <si>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</si>
  <si>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</si>
  <si>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</si>
  <si>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</si>
  <si>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</si>
  <si>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</si>
  <si>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</si>
  <si>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</si>
  <si>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</si>
  <si>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</si>
  <si>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</si>
  <si>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</si>
  <si>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</si>
  <si>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</si>
  <si>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</si>
  <si>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</si>
  <si>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</si>
  <si>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</si>
  <si>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</si>
  <si>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</si>
  <si>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</si>
  <si>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</si>
  <si>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</si>
  <si>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</si>
  <si>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</si>
  <si>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</si>
  <si>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</si>
  <si>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</si>
  <si>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</si>
  <si>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</si>
  <si>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</si>
  <si>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</si>
  <si>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</si>
  <si>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</si>
  <si>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</si>
  <si>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</si>
  <si>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</si>
  <si>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</si>
  <si>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</si>
  <si>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</si>
  <si>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</si>
  <si>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</si>
  <si>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</si>
  <si>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</si>
  <si>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</si>
  <si>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</si>
  <si>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</si>
  <si>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</si>
  <si>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</si>
  <si>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</si>
  <si>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</si>
  <si>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</si>
  <si>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</si>
  <si>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</si>
  <si>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</si>
  <si>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</si>
  <si>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</si>
  <si>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</si>
  <si>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</si>
  <si>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</si>
  <si>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</si>
  <si>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</si>
  <si>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</si>
  <si>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</si>
  <si>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</si>
  <si>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</si>
  <si>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</si>
  <si>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</si>
  <si>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</si>
  <si>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</si>
  <si>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</si>
  <si>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</si>
  <si>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</si>
  <si>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</si>
  <si>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</si>
  <si>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</si>
  <si>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</si>
  <si>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</si>
  <si>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</si>
  <si>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</si>
  <si>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</si>
  <si>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</si>
  <si>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</si>
  <si>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</si>
  <si>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</si>
  <si>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</si>
  <si>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</si>
  <si>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</si>
  <si>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</si>
  <si>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</si>
  <si>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</si>
  <si>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</si>
  <si>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</si>
  <si>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</si>
  <si>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</si>
  <si>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</si>
  <si>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</si>
  <si>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</si>
  <si>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</si>
  <si>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</si>
  <si>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</si>
  <si>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</si>
  <si>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</si>
  <si>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</si>
  <si>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</si>
  <si>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</si>
  <si>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</si>
  <si>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</si>
  <si>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</si>
  <si>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</si>
  <si>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</si>
  <si>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</si>
  <si>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</si>
  <si>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</si>
  <si>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</si>
  <si>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</si>
  <si>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</si>
  <si>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</si>
  <si>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</si>
  <si>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</si>
  <si>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</si>
  <si>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</si>
  <si>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</si>
  <si>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</si>
  <si>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</si>
  <si>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</si>
  <si>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</si>
  <si>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</si>
  <si>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</si>
  <si>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</si>
  <si>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</si>
  <si>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</si>
  <si>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</si>
  <si>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</si>
  <si>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</si>
  <si>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</si>
  <si>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</si>
  <si>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</si>
  <si>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</si>
  <si>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</si>
  <si>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</si>
  <si>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</si>
  <si>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</si>
  <si>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</si>
  <si>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</si>
  <si>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</si>
  <si>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</si>
  <si>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</si>
  <si>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</si>
  <si>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</si>
  <si>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</si>
  <si>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</si>
  <si>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</si>
  <si>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</si>
  <si>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</si>
  <si>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</si>
  <si>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</si>
  <si>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</si>
  <si>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</si>
  <si>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</si>
  <si>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</si>
  <si>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</si>
  <si>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</si>
  <si>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</si>
  <si>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</si>
  <si>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</si>
  <si>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</si>
  <si>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</si>
  <si>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</si>
  <si>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</si>
  <si>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</si>
  <si>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</si>
  <si>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</si>
  <si>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</si>
  <si>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</si>
  <si>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</si>
  <si>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</si>
  <si>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</si>
  <si>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</si>
  <si>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</si>
  <si>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</si>
  <si>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</si>
  <si>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</si>
  <si>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</si>
  <si>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</si>
  <si>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</si>
  <si>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</si>
  <si>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</si>
  <si>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</si>
  <si>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</si>
  <si>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</si>
  <si>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</si>
  <si>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</si>
  <si>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</si>
  <si>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</si>
  <si>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</si>
  <si>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</si>
  <si>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</si>
  <si>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</si>
  <si>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</si>
  <si>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</si>
  <si>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</si>
  <si>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</si>
  <si>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</si>
  <si>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</si>
  <si>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</si>
  <si>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</si>
  <si>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</si>
  <si>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</si>
  <si>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</si>
  <si>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</si>
  <si>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</si>
  <si>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</si>
  <si>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</si>
  <si>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</si>
  <si>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</si>
  <si>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</si>
  <si>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</si>
  <si>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</si>
  <si>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</si>
  <si>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</si>
  <si>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</si>
  <si>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</si>
  <si>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</si>
  <si>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</si>
  <si>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</si>
  <si>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</si>
  <si>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</si>
  <si>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</si>
  <si>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</si>
  <si>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</si>
  <si>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</si>
  <si>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</si>
  <si>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</si>
  <si>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</si>
  <si>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</si>
  <si>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</si>
  <si>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</si>
  <si>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</si>
  <si>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</si>
  <si>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</si>
  <si>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</si>
  <si>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</si>
  <si>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</si>
  <si>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</si>
  <si>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</si>
  <si>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</si>
  <si>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</si>
  <si>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</si>
  <si>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</si>
  <si>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</si>
  <si>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</si>
  <si>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</si>
  <si>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</si>
  <si>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</si>
  <si>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</si>
  <si>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</si>
  <si>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</si>
  <si>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</si>
  <si>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</si>
  <si>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</si>
  <si>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</si>
  <si>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</si>
  <si>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</si>
  <si>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</si>
  <si>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</si>
  <si>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</si>
  <si>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</si>
  <si>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</si>
  <si>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</si>
  <si>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</si>
  <si>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</si>
  <si>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</si>
  <si>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</si>
  <si>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</si>
  <si>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</si>
  <si>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</si>
  <si>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</si>
  <si>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</si>
  <si>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</si>
  <si>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</si>
  <si>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</si>
  <si>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</si>
  <si>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</si>
  <si>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</si>
  <si>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</si>
  <si>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</si>
  <si>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</si>
  <si>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</si>
  <si>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</si>
  <si>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</si>
  <si>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</si>
  <si>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</si>
  <si>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</si>
  <si>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</si>
  <si>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</si>
  <si>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</si>
  <si>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</si>
  <si>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</si>
  <si>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</si>
  <si>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</si>
  <si>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</si>
  <si>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</si>
  <si>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</si>
  <si>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</si>
  <si>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</si>
  <si>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</si>
  <si>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</si>
  <si>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</si>
  <si>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</si>
  <si>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</si>
  <si>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</si>
  <si>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</si>
  <si>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</si>
  <si>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</si>
  <si>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</si>
  <si>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</si>
  <si>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</si>
  <si>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</si>
  <si>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</si>
  <si>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</si>
  <si>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</si>
  <si>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</si>
  <si>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</si>
  <si>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</si>
  <si>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</si>
  <si>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</si>
  <si>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</si>
  <si>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</si>
  <si>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</si>
  <si>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</si>
  <si>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</si>
  <si>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</si>
  <si>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</si>
  <si>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</si>
  <si>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</si>
  <si>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</si>
  <si>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</si>
  <si>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</si>
  <si>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</si>
  <si>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</si>
  <si>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</si>
  <si>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</si>
  <si>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</si>
  <si>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</si>
  <si>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</si>
  <si>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</si>
  <si>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</si>
  <si>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</si>
  <si>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</si>
  <si>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</si>
  <si>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</si>
  <si>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</si>
  <si>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</si>
  <si>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</si>
  <si>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</si>
  <si>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</si>
  <si>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</si>
  <si>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</si>
  <si>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</si>
  <si>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</si>
  <si>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</si>
  <si>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</si>
  <si>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</si>
  <si>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</si>
  <si>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</si>
  <si>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</si>
  <si>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</si>
  <si>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</si>
  <si>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</si>
  <si>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</si>
  <si>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</si>
  <si>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</si>
  <si>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</si>
  <si>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</si>
  <si>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</si>
  <si>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</si>
  <si>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</si>
  <si>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</si>
  <si>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</si>
  <si>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</si>
  <si>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</si>
  <si>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</si>
  <si>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</si>
  <si>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</si>
  <si>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</si>
  <si>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</si>
  <si>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</si>
  <si>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</si>
  <si>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</si>
  <si>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</si>
  <si>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</si>
  <si>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</si>
  <si>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</si>
  <si>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</si>
  <si>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</si>
  <si>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</si>
  <si>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</si>
  <si>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</si>
  <si>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</si>
  <si>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</si>
  <si>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</si>
  <si>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</si>
  <si>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</si>
  <si>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</si>
  <si>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</si>
  <si>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</si>
  <si>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</si>
  <si>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</si>
  <si>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</si>
  <si>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</si>
  <si>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</si>
  <si>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</si>
  <si>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</si>
  <si>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</si>
  <si>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</si>
  <si>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</si>
  <si>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</si>
  <si>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</si>
  <si>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</si>
  <si>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</si>
  <si>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</si>
  <si>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</si>
  <si>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</si>
  <si>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</si>
  <si>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</si>
  <si>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</si>
  <si>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</si>
  <si>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</si>
  <si>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</si>
  <si>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</si>
  <si>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</si>
  <si>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</si>
  <si>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</si>
  <si>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</si>
  <si>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</si>
  <si>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</si>
  <si>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</si>
  <si>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</si>
  <si>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</si>
  <si>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</si>
  <si>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</si>
  <si>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</si>
  <si>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</si>
  <si>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</si>
  <si>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</si>
  <si>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</si>
  <si>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</si>
  <si>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</si>
  <si>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</si>
  <si>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</si>
  <si>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</si>
  <si>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</si>
  <si>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</si>
  <si>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</si>
  <si>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</si>
  <si>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</si>
  <si>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</si>
  <si>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</si>
  <si>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</si>
  <si>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</si>
  <si>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</si>
  <si>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</si>
  <si>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</si>
  <si>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</si>
  <si>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</si>
  <si>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</si>
  <si>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</si>
  <si>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</si>
  <si>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</si>
  <si>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</si>
  <si>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</si>
  <si>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</si>
  <si>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</si>
  <si>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</si>
  <si>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</si>
  <si>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</si>
  <si>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</si>
  <si>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</si>
  <si>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</si>
  <si>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</si>
  <si>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</si>
  <si>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</si>
  <si>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</si>
  <si>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</si>
  <si>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</si>
  <si>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</si>
  <si>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</si>
  <si>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</si>
  <si>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</si>
  <si>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</si>
  <si>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</si>
  <si>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</si>
  <si>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</si>
  <si>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</si>
  <si>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</si>
  <si>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</si>
  <si>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</si>
  <si>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</si>
  <si>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</si>
  <si>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</si>
  <si>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</si>
  <si>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</si>
  <si>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</si>
  <si>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</si>
  <si>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</si>
  <si>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</si>
  <si>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</si>
  <si>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</si>
  <si>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</si>
  <si>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</si>
  <si>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</si>
  <si>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</si>
  <si>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</si>
  <si>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</si>
  <si>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</si>
  <si>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</si>
  <si>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</si>
  <si>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</si>
  <si>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</si>
  <si>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</si>
  <si>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</si>
  <si>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</si>
  <si>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</si>
  <si>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</si>
  <si>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</si>
  <si>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</si>
  <si>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</si>
  <si>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</si>
  <si>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</si>
  <si>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</si>
  <si>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</si>
  <si>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</si>
  <si>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</si>
  <si>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</si>
  <si>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</si>
  <si>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</si>
  <si>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</si>
  <si>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</si>
  <si>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</si>
  <si>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</si>
  <si>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</si>
  <si>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</si>
  <si>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</si>
  <si>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</si>
  <si>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</si>
  <si>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</si>
  <si>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</si>
  <si>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</si>
  <si>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</si>
  <si>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</si>
  <si>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</si>
  <si>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</si>
  <si>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</si>
  <si>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</si>
  <si>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</si>
  <si>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</si>
  <si>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</si>
  <si>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</si>
  <si>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</si>
  <si>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</si>
  <si>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</si>
  <si>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</si>
  <si>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</si>
  <si>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</si>
  <si>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</si>
  <si>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</si>
  <si>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</si>
  <si>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</si>
  <si>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</si>
  <si>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</si>
  <si>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</si>
  <si>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</si>
  <si>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</si>
  <si>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</si>
  <si>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</si>
  <si>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</si>
  <si>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</si>
  <si>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</si>
  <si>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</si>
  <si>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</si>
  <si>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</si>
  <si>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</si>
  <si>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</si>
  <si>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</si>
  <si>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</si>
  <si>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</si>
  <si>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</si>
  <si>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</si>
  <si>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</si>
  <si>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</si>
  <si>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</si>
  <si>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</si>
  <si>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</si>
  <si>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</si>
  <si>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</si>
  <si>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</si>
  <si>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</si>
  <si>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</si>
  <si>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</si>
  <si>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</si>
  <si>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</si>
  <si>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</si>
  <si>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</si>
  <si>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</si>
  <si>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</si>
  <si>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</si>
  <si>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</si>
  <si>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</si>
  <si>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</si>
  <si>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</si>
  <si>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</si>
  <si>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</si>
  <si>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</si>
  <si>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</si>
  <si>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</si>
  <si>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</si>
  <si>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</si>
  <si>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</si>
  <si>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</si>
  <si>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</si>
  <si>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</si>
  <si>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</si>
  <si>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</si>
  <si>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</si>
  <si>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</si>
  <si>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</si>
  <si>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</si>
  <si>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</si>
  <si>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</si>
  <si>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</si>
  <si>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</si>
  <si>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</si>
  <si>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</si>
  <si>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</si>
  <si>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</si>
  <si>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</si>
  <si>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</si>
  <si>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</si>
  <si>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</si>
  <si>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</si>
  <si>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</si>
  <si>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</si>
  <si>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</si>
  <si>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</si>
  <si>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</si>
  <si>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</si>
  <si>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</si>
  <si>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</si>
  <si>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</si>
  <si>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</si>
  <si>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</si>
  <si>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</si>
  <si>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</si>
  <si>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</si>
  <si>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</si>
  <si>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</si>
  <si>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</si>
  <si>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</si>
  <si>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</si>
  <si>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</si>
  <si>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</si>
  <si>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</si>
  <si>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</si>
  <si>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</si>
  <si>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</si>
  <si>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</si>
  <si>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</si>
  <si>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</si>
  <si>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</si>
  <si>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</si>
  <si>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</si>
  <si>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</si>
  <si>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</si>
  <si>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</si>
  <si>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</si>
  <si>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</si>
  <si>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</si>
  <si>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</si>
  <si>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</si>
  <si>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</si>
  <si>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</si>
  <si>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</si>
  <si>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</si>
  <si>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</si>
  <si>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</si>
  <si>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</si>
  <si>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</si>
  <si>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</si>
  <si>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</si>
  <si>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</si>
  <si>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</si>
  <si>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</si>
  <si>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</si>
  <si>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</si>
  <si>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</si>
  <si>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</si>
  <si>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</si>
  <si>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</si>
  <si>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</si>
  <si>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</si>
  <si>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</si>
  <si>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</si>
  <si>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</si>
  <si>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</si>
  <si>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</si>
  <si>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</si>
  <si>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</si>
  <si>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</si>
  <si>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</si>
  <si>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</si>
  <si>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</si>
  <si>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</si>
  <si>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</si>
  <si>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</si>
  <si>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</si>
  <si>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</si>
  <si>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</si>
  <si>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</si>
  <si>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</si>
  <si>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</si>
  <si>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</si>
  <si>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</si>
  <si>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</si>
  <si>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</si>
  <si>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</si>
  <si>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</si>
  <si>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</si>
  <si>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</si>
  <si>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</si>
  <si>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</si>
  <si>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</si>
  <si>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</si>
  <si>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</si>
  <si>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</si>
  <si>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</si>
  <si>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</si>
  <si>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</si>
  <si>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</si>
  <si>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</si>
  <si>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</si>
  <si>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</si>
  <si>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</si>
  <si>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</si>
  <si>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</si>
  <si>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</si>
  <si>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</si>
  <si>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</si>
  <si>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</si>
  <si>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</si>
  <si>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</si>
  <si>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</si>
  <si>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</si>
  <si>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</si>
  <si>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</si>
  <si>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</si>
  <si>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</si>
  <si>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</si>
  <si>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</si>
  <si>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</si>
  <si>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</si>
  <si>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</si>
  <si>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</si>
  <si>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</si>
  <si>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</si>
  <si>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</si>
  <si>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</si>
  <si>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</si>
  <si>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</si>
  <si>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</si>
  <si>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</si>
  <si>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</si>
  <si>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</si>
  <si>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</si>
  <si>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</si>
  <si>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</si>
  <si>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</si>
  <si>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</si>
  <si>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</si>
  <si>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</si>
  <si>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</si>
  <si>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</si>
  <si>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</si>
  <si>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</si>
  <si>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</si>
  <si>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</si>
  <si>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</si>
  <si>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</si>
  <si>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</si>
  <si>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</si>
  <si>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</si>
  <si>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</si>
  <si>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</si>
  <si>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</si>
  <si>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</si>
  <si>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</si>
  <si>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</si>
  <si>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</si>
  <si>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</si>
  <si>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</si>
  <si>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</si>
  <si>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</si>
  <si>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</si>
  <si>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</si>
  <si>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</si>
  <si>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</si>
  <si>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</si>
  <si>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</si>
  <si>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</si>
  <si>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</si>
  <si>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</si>
  <si>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</si>
  <si>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</si>
  <si>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</si>
  <si>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</si>
  <si>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</si>
  <si>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</si>
  <si>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</si>
  <si>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</si>
  <si>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</si>
  <si>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</si>
  <si>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</si>
  <si>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</si>
  <si>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</si>
  <si>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</si>
  <si>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</si>
  <si>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</si>
  <si>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</si>
  <si>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</si>
  <si>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</si>
  <si>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</si>
  <si>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</si>
  <si>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</si>
  <si>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</si>
  <si>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</si>
  <si>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</si>
  <si>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</si>
  <si>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</si>
  <si>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</si>
  <si>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</si>
  <si>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</si>
  <si>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</si>
  <si>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</si>
  <si>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</si>
  <si>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</si>
  <si>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</si>
  <si>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</si>
  <si>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</si>
  <si>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</si>
  <si>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</si>
  <si>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</si>
  <si>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</si>
  <si>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</si>
  <si>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</si>
  <si>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</si>
  <si>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</si>
  <si>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</si>
  <si>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</si>
  <si>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</si>
  <si>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</si>
  <si>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</si>
  <si>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</si>
  <si>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</si>
  <si>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</si>
  <si>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</si>
  <si>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</si>
  <si>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</si>
  <si>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</si>
  <si>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</si>
  <si>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</si>
  <si>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</si>
  <si>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</si>
  <si>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</si>
  <si>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</si>
  <si>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</si>
  <si>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</si>
  <si>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</si>
  <si>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</si>
  <si>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</si>
  <si>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</si>
  <si>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</si>
  <si>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</si>
  <si>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</si>
  <si>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</si>
  <si>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</si>
  <si>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</si>
  <si>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</si>
  <si>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</si>
  <si>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</si>
  <si>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</si>
  <si>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</si>
  <si>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</si>
  <si>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</si>
  <si>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</si>
  <si>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</si>
  <si>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</si>
  <si>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</si>
  <si>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</si>
  <si>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</si>
  <si>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</si>
  <si>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</si>
  <si>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</si>
  <si>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</si>
  <si>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</si>
  <si>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</si>
  <si>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</si>
  <si>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</si>
  <si>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</si>
  <si>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</si>
  <si>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</si>
  <si>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</si>
  <si>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</si>
  <si>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</si>
  <si>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</si>
  <si>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</si>
  <si>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</si>
  <si>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</si>
  <si>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</si>
  <si>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</si>
  <si>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</si>
  <si>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</si>
  <si>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</si>
  <si>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</si>
  <si>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</si>
  <si>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</si>
  <si>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</si>
  <si>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</si>
  <si>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</si>
  <si>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</si>
  <si>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</si>
  <si>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</si>
  <si>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</si>
  <si>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</si>
  <si>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</si>
  <si>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</si>
  <si>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</si>
  <si>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</si>
  <si>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</si>
  <si>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</si>
  <si>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</si>
  <si>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</si>
  <si>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</si>
  <si>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</si>
  <si>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</si>
  <si>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</si>
  <si>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</si>
  <si>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</si>
  <si>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</si>
  <si>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</si>
  <si>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</si>
  <si>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</si>
  <si>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</si>
  <si>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</si>
  <si>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</si>
  <si>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</si>
  <si>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</si>
  <si>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</si>
  <si>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</si>
  <si>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</si>
  <si>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</si>
  <si>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</si>
  <si>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</si>
  <si>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</si>
  <si>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</si>
  <si>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</si>
  <si>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</si>
  <si>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</si>
  <si>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</si>
  <si>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</si>
  <si>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</si>
  <si>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</si>
  <si>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</si>
  <si>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</si>
  <si>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</si>
  <si>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</si>
  <si>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</si>
  <si>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</si>
  <si>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</si>
  <si>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</si>
  <si>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</si>
  <si>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</si>
  <si>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</si>
  <si>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</si>
  <si>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</si>
  <si>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</si>
  <si>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</si>
  <si>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</si>
  <si>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</si>
  <si>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</si>
  <si>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</si>
  <si>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</si>
  <si>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</si>
  <si>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</si>
  <si>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</si>
  <si>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</si>
  <si>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</si>
  <si>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</si>
  <si>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</si>
  <si>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</si>
  <si>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</si>
  <si>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</si>
  <si>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</si>
  <si>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</si>
  <si>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</si>
  <si>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</si>
  <si>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</si>
  <si>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</si>
  <si>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</si>
  <si>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</si>
  <si>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</si>
  <si>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</si>
  <si>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</si>
  <si>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</si>
  <si>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</si>
  <si>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</si>
  <si>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</si>
  <si>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</si>
  <si>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</si>
  <si>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</si>
  <si>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</si>
  <si>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</si>
  <si>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</si>
  <si>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</si>
  <si>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</si>
  <si>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</si>
  <si>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</si>
  <si>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</si>
  <si>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</si>
  <si>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</si>
  <si>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</si>
  <si>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</si>
  <si>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</si>
  <si>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</si>
  <si>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</si>
  <si>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</si>
  <si>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</si>
  <si>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</si>
  <si>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</si>
  <si>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</si>
  <si>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</si>
  <si>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</si>
  <si>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</si>
  <si>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</si>
  <si>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</si>
  <si>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</si>
  <si>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</si>
  <si>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</si>
  <si>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</si>
  <si>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</si>
  <si>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</si>
  <si>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</si>
  <si>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</si>
  <si>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</si>
  <si>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</si>
  <si>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</si>
  <si>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</si>
  <si>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</si>
  <si>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</si>
  <si>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</si>
  <si>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</si>
  <si>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</si>
  <si>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</si>
  <si>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</si>
  <si>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</si>
  <si>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</si>
  <si>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</si>
  <si>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</si>
  <si>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</si>
  <si>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</si>
  <si>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</si>
  <si>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</si>
  <si>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</si>
  <si>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</si>
  <si>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</si>
  <si>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</si>
  <si>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</si>
  <si>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</si>
  <si>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</si>
  <si>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</si>
  <si>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</si>
  <si>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</si>
  <si>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</si>
  <si>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</si>
  <si>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</si>
  <si>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</si>
  <si>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</si>
  <si>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</si>
  <si>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</si>
  <si>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</si>
  <si>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</si>
  <si>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</si>
  <si>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</si>
  <si>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</si>
  <si>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</si>
  <si>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</si>
  <si>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</si>
  <si>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</si>
  <si>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</si>
  <si>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</si>
  <si>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</si>
  <si>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</si>
  <si>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</si>
  <si>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</si>
  <si>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</si>
  <si>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</si>
  <si>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</si>
  <si>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</si>
  <si>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</si>
  <si>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</si>
  <si>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</si>
  <si>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</si>
  <si>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</si>
  <si>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</si>
  <si>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</si>
  <si>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</si>
  <si>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</si>
  <si>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</si>
  <si>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</si>
  <si>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</si>
  <si>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</si>
  <si>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</si>
  <si>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</si>
  <si>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</si>
  <si>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</si>
  <si>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</si>
  <si>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</si>
  <si>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</si>
  <si>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</si>
  <si>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</si>
  <si>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</si>
  <si>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</si>
  <si>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</si>
  <si>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</si>
  <si>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</si>
  <si>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</si>
  <si>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</si>
  <si>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</si>
  <si>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</si>
  <si>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</si>
  <si>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</si>
  <si>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</si>
  <si>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</si>
  <si>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</si>
  <si>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</si>
  <si>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</si>
  <si>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</si>
  <si>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</si>
  <si>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</si>
  <si>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</si>
  <si>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</si>
  <si>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</si>
  <si>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</si>
  <si>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</si>
  <si>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</si>
  <si>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</si>
  <si>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</si>
  <si>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</si>
  <si>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</si>
  <si>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</si>
  <si>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</si>
  <si>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</si>
  <si>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</si>
  <si>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</si>
  <si>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</si>
  <si>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</si>
  <si>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</si>
  <si>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</si>
  <si>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</si>
  <si>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</si>
  <si>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</si>
  <si>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</si>
  <si>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</si>
  <si>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</si>
  <si>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</si>
  <si>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</si>
  <si>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</si>
  <si>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</si>
  <si>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</si>
  <si>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</si>
  <si>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</si>
  <si>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</si>
  <si>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</si>
  <si>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</si>
  <si>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</si>
  <si>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</si>
  <si>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</si>
  <si>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</si>
  <si>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</si>
  <si>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</si>
  <si>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</si>
  <si>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</si>
  <si>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</si>
  <si>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</si>
  <si>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</si>
  <si>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</si>
  <si>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</si>
  <si>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</si>
  <si>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</si>
  <si>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</si>
  <si>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</si>
  <si>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</si>
  <si>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</si>
  <si>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</si>
  <si>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</si>
  <si>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</si>
  <si>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</si>
  <si>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</si>
  <si>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</si>
  <si>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</si>
  <si>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</si>
  <si>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</si>
  <si>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</si>
  <si>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</si>
  <si>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</si>
  <si>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</si>
  <si>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</si>
  <si>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</si>
  <si>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</si>
  <si>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</si>
  <si>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</si>
  <si>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</si>
  <si>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</si>
  <si>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</si>
  <si>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</si>
  <si>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</si>
  <si>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</si>
  <si>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</si>
  <si>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</si>
  <si>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</si>
  <si>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</si>
  <si>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</si>
  <si>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</si>
  <si>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</si>
  <si>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</si>
  <si>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</si>
  <si>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</si>
  <si>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</si>
  <si>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</si>
  <si>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</si>
  <si>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</si>
  <si>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</si>
  <si>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</si>
  <si>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</si>
  <si>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</si>
  <si>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</si>
  <si>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</si>
  <si>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</si>
  <si>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</si>
  <si>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</si>
  <si>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</si>
  <si>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</si>
  <si>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</si>
  <si>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</si>
  <si>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</si>
  <si>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</si>
  <si>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</si>
  <si>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</si>
  <si>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</si>
  <si>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</si>
  <si>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</si>
  <si>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</si>
  <si>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</si>
  <si>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</si>
  <si>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</si>
  <si>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</si>
  <si>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</si>
  <si>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</si>
  <si>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</si>
  <si>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</si>
  <si>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</si>
  <si>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</si>
  <si>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</si>
  <si>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</si>
  <si>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</si>
  <si>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</si>
  <si>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</si>
  <si>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</si>
  <si>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</si>
  <si>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</si>
  <si>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</si>
  <si>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</si>
  <si>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</si>
  <si>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</si>
  <si>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</si>
  <si>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</si>
  <si>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</si>
  <si>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</si>
  <si>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</si>
  <si>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</si>
  <si>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</si>
  <si>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</si>
  <si>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</si>
  <si>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</si>
  <si>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</si>
  <si>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</si>
  <si>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</si>
  <si>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</si>
  <si>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</si>
  <si>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</si>
  <si>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</si>
  <si>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</si>
  <si>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</si>
  <si>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</si>
  <si>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</si>
  <si>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</si>
  <si>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</si>
  <si>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</si>
  <si>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</si>
  <si>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</si>
  <si>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</si>
  <si>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</si>
  <si>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</si>
  <si>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</si>
  <si>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</si>
  <si>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</si>
  <si>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</si>
  <si>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</si>
  <si>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</si>
  <si>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</si>
  <si>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</si>
  <si>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</si>
  <si>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</si>
  <si>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</si>
  <si>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</si>
  <si>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</si>
  <si>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</si>
  <si>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</si>
  <si>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</si>
  <si>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</si>
  <si>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</si>
  <si>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</si>
  <si>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</si>
  <si>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</si>
  <si>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</si>
  <si>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</si>
  <si>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</si>
  <si>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</si>
  <si>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</si>
  <si>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</si>
  <si>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</si>
  <si>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</si>
  <si>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</si>
  <si>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</si>
  <si>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</si>
  <si>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</si>
  <si>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</si>
  <si>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</si>
  <si>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</si>
  <si>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</si>
  <si>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</si>
  <si>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</si>
  <si>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</si>
  <si>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</si>
  <si>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</si>
  <si>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</si>
  <si>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</si>
  <si>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</si>
  <si>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</si>
  <si>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</si>
  <si>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</si>
  <si>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</si>
  <si>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</si>
  <si>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</si>
  <si>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</si>
  <si>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</si>
  <si>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</si>
  <si>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</si>
  <si>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</si>
  <si>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</si>
  <si>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</si>
  <si>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</si>
  <si>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</si>
  <si>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</si>
  <si>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</si>
  <si>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</si>
  <si>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</si>
  <si>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</si>
  <si>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</si>
  <si>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</si>
  <si>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</si>
  <si>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</si>
  <si>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</si>
  <si>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</si>
  <si>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</si>
  <si>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</si>
  <si>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</si>
  <si>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</si>
  <si>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</si>
  <si>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</si>
  <si>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</si>
  <si>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</si>
  <si>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</si>
  <si>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</si>
  <si>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</si>
  <si>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</si>
  <si>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</si>
  <si>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</si>
  <si>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</si>
  <si>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</si>
  <si>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</si>
  <si>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</si>
  <si>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</si>
  <si>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</si>
  <si>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</si>
  <si>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</si>
  <si>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</si>
  <si>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</si>
  <si>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</si>
  <si>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</si>
  <si>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</si>
  <si>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</si>
  <si>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</si>
  <si>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</si>
  <si>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</si>
  <si>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</si>
  <si>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</si>
  <si>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</si>
  <si>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</si>
  <si>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</si>
  <si>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</si>
  <si>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</si>
  <si>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</si>
  <si>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</si>
  <si>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</si>
  <si>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</si>
  <si>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</si>
  <si>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</si>
  <si>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</si>
  <si>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</si>
  <si>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</si>
  <si>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</si>
  <si>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</si>
  <si>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</si>
  <si>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</si>
  <si>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</si>
  <si>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</si>
  <si>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</si>
  <si>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</si>
  <si>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</si>
  <si>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</si>
  <si>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</si>
  <si>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</si>
  <si>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</si>
  <si>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</si>
  <si>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</si>
  <si>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</si>
  <si>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</si>
  <si>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</si>
  <si>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</si>
  <si>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</si>
  <si>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</si>
  <si>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</si>
  <si>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</si>
  <si>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</si>
  <si>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</si>
  <si>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</si>
  <si>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</si>
  <si>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</si>
  <si>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</si>
  <si>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</si>
  <si>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</si>
  <si>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</si>
  <si>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</si>
  <si>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</si>
  <si>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</si>
  <si>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</si>
  <si>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</si>
  <si>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</si>
  <si>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</si>
  <si>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</si>
  <si>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</si>
  <si>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</si>
  <si>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</si>
  <si>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</si>
  <si>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</si>
  <si>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</si>
  <si>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</si>
  <si>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</si>
  <si>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</si>
  <si>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</si>
  <si>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</si>
  <si>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</si>
  <si>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</si>
  <si>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</si>
  <si>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</si>
  <si>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</si>
  <si>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</si>
  <si>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</si>
  <si>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</si>
  <si>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</si>
  <si>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</si>
  <si>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</si>
  <si>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</si>
  <si>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</si>
  <si>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</si>
  <si>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</si>
  <si>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</si>
  <si>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</si>
  <si>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</si>
  <si>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</si>
  <si>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</si>
  <si>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</si>
  <si>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</si>
  <si>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</si>
  <si>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</si>
  <si>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</si>
  <si>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</si>
  <si>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</si>
  <si>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</si>
  <si>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</si>
  <si>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</si>
  <si>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</si>
  <si>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</si>
  <si>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</si>
  <si>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</si>
  <si>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</si>
  <si>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</si>
  <si>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</si>
  <si>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</si>
  <si>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</si>
  <si>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</si>
  <si>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</si>
  <si>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</si>
  <si>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</si>
  <si>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</si>
  <si>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</si>
  <si>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</si>
  <si>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</si>
  <si>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</si>
  <si>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</si>
  <si>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</si>
  <si>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</si>
  <si>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</si>
  <si>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</si>
  <si>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</si>
  <si>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</si>
  <si>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</si>
  <si>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</si>
  <si>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</si>
  <si>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</si>
  <si>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</si>
  <si>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</si>
  <si>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</si>
  <si>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</si>
  <si>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</si>
  <si>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</si>
  <si>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</si>
  <si>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</si>
  <si>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</si>
  <si>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</si>
  <si>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</si>
  <si>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</si>
  <si>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</si>
  <si>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</si>
  <si>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</si>
  <si>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</si>
  <si>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</si>
  <si>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</si>
  <si>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</si>
  <si>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</si>
  <si>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</si>
  <si>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</si>
  <si>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</si>
  <si>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</si>
  <si>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</si>
  <si>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</si>
  <si>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</si>
  <si>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</si>
  <si>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</si>
  <si>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</si>
  <si>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</si>
  <si>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</si>
  <si>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</si>
  <si>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</si>
  <si>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</si>
  <si>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</si>
  <si>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</si>
  <si>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</si>
  <si>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</si>
  <si>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</si>
  <si>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</si>
  <si>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</si>
  <si>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</si>
  <si>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</si>
  <si>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</si>
  <si>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</si>
  <si>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</si>
  <si>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</si>
  <si>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</si>
  <si>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</si>
  <si>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</si>
  <si>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</si>
  <si>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</si>
  <si>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</si>
  <si>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</si>
  <si>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</si>
  <si>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</si>
  <si>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</si>
  <si>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</si>
  <si>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</si>
  <si>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</si>
  <si>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</si>
  <si>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</si>
  <si>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</si>
  <si>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</si>
  <si>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</si>
  <si>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</si>
  <si>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</si>
  <si>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</si>
  <si>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</si>
  <si>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</si>
  <si>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</si>
  <si>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</si>
  <si>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</si>
  <si>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</si>
  <si>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</si>
  <si>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</si>
  <si>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</si>
  <si>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</si>
  <si>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</si>
  <si>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</si>
  <si>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</si>
  <si>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</si>
  <si>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</si>
  <si>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</si>
  <si>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</si>
  <si>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</si>
  <si>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</si>
  <si>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</si>
  <si>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</si>
  <si>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</si>
  <si>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</si>
  <si>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</si>
  <si>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</si>
  <si>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</si>
  <si>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</si>
  <si>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</si>
  <si>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</si>
  <si>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</si>
  <si>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</si>
  <si>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</si>
  <si>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</si>
  <si>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</si>
  <si>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</si>
  <si>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</si>
  <si>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</si>
  <si>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</si>
  <si>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</si>
  <si>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</si>
  <si>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</si>
  <si>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</si>
  <si>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</si>
  <si>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</si>
  <si>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</si>
  <si>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</si>
  <si>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</si>
  <si>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</si>
  <si>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</si>
  <si>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</si>
  <si>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</si>
  <si>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</si>
  <si>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</si>
  <si>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</si>
  <si>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</si>
  <si>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</si>
  <si>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</si>
  <si>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</si>
  <si>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</si>
  <si>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</si>
  <si>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</si>
  <si>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</si>
  <si>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</si>
  <si>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</si>
  <si>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</si>
  <si>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</si>
  <si>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</si>
  <si>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</si>
  <si>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</si>
  <si>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</si>
  <si>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</si>
  <si>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</si>
  <si>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</si>
  <si>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</si>
  <si>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</si>
  <si>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</si>
  <si>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</si>
  <si>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</si>
  <si>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</si>
  <si>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</si>
  <si>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</si>
  <si>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</si>
  <si>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</si>
  <si>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</si>
  <si>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</si>
  <si>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</si>
  <si>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</si>
  <si>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</si>
  <si>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</si>
  <si>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</si>
  <si>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</si>
  <si>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</si>
  <si>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</si>
  <si>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</si>
  <si>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</si>
  <si>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</si>
  <si>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</si>
  <si>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</si>
  <si>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</si>
  <si>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</si>
  <si>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</si>
  <si>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</si>
  <si>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</si>
  <si>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</si>
  <si>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</si>
  <si>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</si>
  <si>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</si>
  <si>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</si>
  <si>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</si>
  <si>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</si>
  <si>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</si>
  <si>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</si>
  <si>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</si>
  <si>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</si>
  <si>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</si>
  <si>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</si>
  <si>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</si>
  <si>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</si>
  <si>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</si>
  <si>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</si>
  <si>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</si>
  <si>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</si>
  <si>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</si>
  <si>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</si>
  <si>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</si>
  <si>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</si>
  <si>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</si>
  <si>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</si>
  <si>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</si>
  <si>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</si>
  <si>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</si>
  <si>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</si>
  <si>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</si>
  <si>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</si>
  <si>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</si>
  <si>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</si>
  <si>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</si>
  <si>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</si>
  <si>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</si>
  <si>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</si>
  <si>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</si>
  <si>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</si>
  <si>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</si>
  <si>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</si>
  <si>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</si>
  <si>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</si>
  <si>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</si>
  <si>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</si>
  <si>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</si>
  <si>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</si>
  <si>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</si>
  <si>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</si>
  <si>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</si>
  <si>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</si>
  <si>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</si>
  <si>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</si>
  <si>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</si>
  <si>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</si>
  <si>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</si>
  <si>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</si>
  <si>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</si>
  <si>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</si>
  <si>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</si>
  <si>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</si>
  <si>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</si>
  <si>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</si>
  <si>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</si>
  <si>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</si>
  <si>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</si>
  <si>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</si>
  <si>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</si>
  <si>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</si>
  <si>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</si>
  <si>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</si>
  <si>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</si>
  <si>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</si>
  <si>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</si>
  <si>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</si>
  <si>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</si>
  <si>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</si>
  <si>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</si>
  <si>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</si>
  <si>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</si>
  <si>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</si>
  <si>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</si>
  <si>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</si>
  <si>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</si>
  <si>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</si>
  <si>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</si>
  <si>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</si>
  <si>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</si>
  <si>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</si>
  <si>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</si>
  <si>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</si>
  <si>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</si>
  <si>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</si>
  <si>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</si>
  <si>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</si>
  <si>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</si>
  <si>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</si>
  <si>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</si>
  <si>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</si>
  <si>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</si>
  <si>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</si>
  <si>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</si>
  <si>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</si>
  <si>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</si>
  <si>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</si>
  <si>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</si>
  <si>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</si>
  <si>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</si>
  <si>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</si>
  <si>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</si>
  <si>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</si>
  <si>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</si>
  <si>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</si>
  <si>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</si>
  <si>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</si>
  <si>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</si>
  <si>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</si>
  <si>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</si>
  <si>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</si>
  <si>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</si>
  <si>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</si>
  <si>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</si>
  <si>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</si>
  <si>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</si>
  <si>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</si>
  <si>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</si>
  <si>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</si>
  <si>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</si>
  <si>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</si>
  <si>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</si>
  <si>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</si>
  <si>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</si>
  <si>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</si>
  <si>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</si>
  <si>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</si>
  <si>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</si>
  <si>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</si>
  <si>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</si>
  <si>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</si>
  <si>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</si>
  <si>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</si>
  <si>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</si>
  <si>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</si>
  <si>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</si>
  <si>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</si>
  <si>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</si>
  <si>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</si>
  <si>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</si>
  <si>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</si>
  <si>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</si>
  <si>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</si>
  <si>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</si>
  <si>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</si>
  <si>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</si>
  <si>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</si>
  <si>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</si>
  <si>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</si>
  <si>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</si>
  <si>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</si>
  <si>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</si>
  <si>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</si>
  <si>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</si>
  <si>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</si>
  <si>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</si>
  <si>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</si>
  <si>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</si>
  <si>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</si>
  <si>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</si>
  <si>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</si>
  <si>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</si>
  <si>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</si>
  <si>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</si>
  <si>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</si>
  <si>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</si>
  <si>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</si>
  <si>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</si>
  <si>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</si>
  <si>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</si>
  <si>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</si>
  <si>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</si>
  <si>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</si>
  <si>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</si>
  <si>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</si>
  <si>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</si>
  <si>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</si>
  <si>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</si>
  <si>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</si>
  <si>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</si>
  <si>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</si>
  <si>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</si>
  <si>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</si>
  <si>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</si>
  <si>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</si>
  <si>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</si>
  <si>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</si>
  <si>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</si>
  <si>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</si>
  <si>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</si>
  <si>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</si>
  <si>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</si>
  <si>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</si>
  <si>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</si>
  <si>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</si>
  <si>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</si>
  <si>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</si>
  <si>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</si>
  <si>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</si>
  <si>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</si>
  <si>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</si>
  <si>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</si>
  <si>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</si>
  <si>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</si>
  <si>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</si>
  <si>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</si>
  <si>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</si>
  <si>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</si>
  <si>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</si>
  <si>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</si>
  <si>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</si>
  <si>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</si>
  <si>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</si>
  <si>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</si>
  <si>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</si>
  <si>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</si>
  <si>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</si>
  <si>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</si>
  <si>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</si>
  <si>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</si>
  <si>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</si>
  <si>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</si>
  <si>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</si>
  <si>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</si>
  <si>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</si>
  <si>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</si>
  <si>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</si>
  <si>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</si>
  <si>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</si>
  <si>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</si>
  <si>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</si>
  <si>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</si>
  <si>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</si>
  <si>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</si>
  <si>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</si>
  <si>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</si>
  <si>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</si>
  <si>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</si>
  <si>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</si>
  <si>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</si>
  <si>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</si>
  <si>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</si>
  <si>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</si>
  <si>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</si>
  <si>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</si>
  <si>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</si>
  <si>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</si>
  <si>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</si>
  <si>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</si>
  <si>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</si>
  <si>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</si>
  <si>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</si>
  <si>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</si>
  <si>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</si>
  <si>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</si>
  <si>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</si>
  <si>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</si>
  <si>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</si>
  <si>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</si>
  <si>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</si>
  <si>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</si>
  <si>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</si>
  <si>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</si>
  <si>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</si>
  <si>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</si>
  <si>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</si>
  <si>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</si>
  <si>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</si>
  <si>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</si>
  <si>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</si>
  <si>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</si>
  <si>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</si>
  <si>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</si>
  <si>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</si>
  <si>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</si>
  <si>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</si>
  <si>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</si>
  <si>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</si>
  <si>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</si>
  <si>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</si>
  <si>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</si>
  <si>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</si>
  <si>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</si>
  <si>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</si>
  <si>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</si>
  <si>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</si>
  <si>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</si>
  <si>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</si>
  <si>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</si>
  <si>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</si>
  <si>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</si>
  <si>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</si>
  <si>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</si>
  <si>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</si>
  <si>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</si>
  <si>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</si>
  <si>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</si>
  <si>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</si>
  <si>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</si>
  <si>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</si>
  <si>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</si>
  <si>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</si>
  <si>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</si>
  <si>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</si>
  <si>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</si>
  <si>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</si>
  <si>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</si>
  <si>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</si>
  <si>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</si>
  <si>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</si>
  <si>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</si>
  <si>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</si>
  <si>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</si>
  <si>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</si>
  <si>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</si>
  <si>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</si>
  <si>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</si>
  <si>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</si>
  <si>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</si>
  <si>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</si>
  <si>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</si>
  <si>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</si>
  <si>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</si>
  <si>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</si>
  <si>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</si>
  <si>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</si>
  <si>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</si>
  <si>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</si>
  <si>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</si>
  <si>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</si>
  <si>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</si>
  <si>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</si>
  <si>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</si>
  <si>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</si>
  <si>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</si>
  <si>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</si>
  <si>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</si>
  <si>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</si>
  <si>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</si>
  <si>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</si>
  <si>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</si>
  <si>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</si>
  <si>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</si>
  <si>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</si>
  <si>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</si>
  <si>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</si>
  <si>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</si>
  <si>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</si>
  <si>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</si>
  <si>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</si>
  <si>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</si>
  <si>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</si>
  <si>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</si>
  <si>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</si>
  <si>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</si>
  <si>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</si>
  <si>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</si>
  <si>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</si>
  <si>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</si>
  <si>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</si>
  <si>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</si>
  <si>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</si>
  <si>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</si>
  <si>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</si>
  <si>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</si>
  <si>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</si>
  <si>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</si>
  <si>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</si>
  <si>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</si>
  <si>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</si>
  <si>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</si>
  <si>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</si>
  <si>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</si>
  <si>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</si>
  <si>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</si>
  <si>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</si>
  <si>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</si>
  <si>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</si>
  <si>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</si>
  <si>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</si>
  <si>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</si>
  <si>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</si>
  <si>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</si>
  <si>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</si>
  <si>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</si>
  <si>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</si>
  <si>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</si>
  <si>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</si>
  <si>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</si>
  <si>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</si>
  <si>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</si>
  <si>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</si>
  <si>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</si>
  <si>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</si>
  <si>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</si>
  <si>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</si>
  <si>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</si>
  <si>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</si>
  <si>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</si>
  <si>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</si>
  <si>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</si>
  <si>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</si>
  <si>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</si>
  <si>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</si>
  <si>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</si>
  <si>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</si>
  <si>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</si>
  <si>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</si>
  <si>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</si>
  <si>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</si>
  <si>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</si>
  <si>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</si>
  <si>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</si>
  <si>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</si>
  <si>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</si>
  <si>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</si>
  <si>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</si>
  <si>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</si>
  <si>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</si>
  <si>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</si>
  <si>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</si>
  <si>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</si>
  <si>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</si>
  <si>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</si>
  <si>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</si>
  <si>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</si>
  <si>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</si>
  <si>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</si>
  <si>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</si>
  <si>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</si>
  <si>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</si>
  <si>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</si>
  <si>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</si>
  <si>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</si>
  <si>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</si>
  <si>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</si>
  <si>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</si>
  <si>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</si>
  <si>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</si>
  <si>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</si>
  <si>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</si>
  <si>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</si>
  <si>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</si>
  <si>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</si>
  <si>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</si>
  <si>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</si>
  <si>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</si>
  <si>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</si>
  <si>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</si>
  <si>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</si>
  <si>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</si>
  <si>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</si>
  <si>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</si>
  <si>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</si>
  <si>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</si>
  <si>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</si>
  <si>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</si>
  <si>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</si>
  <si>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</si>
  <si>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</si>
  <si>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</si>
  <si>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</si>
  <si>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</si>
  <si>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</si>
  <si>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</si>
  <si>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</si>
  <si>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</si>
  <si>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</si>
  <si>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</si>
  <si>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</si>
  <si>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</si>
  <si>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</si>
  <si>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</si>
  <si>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</si>
  <si>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</si>
  <si>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</si>
  <si>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</si>
  <si>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</si>
  <si>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</si>
  <si>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</si>
  <si>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</si>
  <si>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</si>
  <si>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</si>
  <si>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</si>
  <si>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</si>
  <si>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</si>
  <si>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</si>
  <si>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</si>
  <si>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</si>
  <si>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</si>
  <si>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</si>
  <si>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</si>
  <si>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</si>
  <si>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</si>
  <si>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</si>
  <si>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</si>
  <si>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</si>
  <si>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</si>
  <si>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</si>
  <si>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</si>
  <si>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</si>
  <si>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</si>
  <si>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</si>
  <si>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</si>
  <si>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</si>
  <si>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</si>
  <si>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</si>
  <si>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</si>
  <si>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</si>
  <si>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</si>
  <si>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</si>
  <si>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</si>
  <si>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</si>
  <si>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</si>
  <si>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</si>
  <si>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</si>
  <si>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</si>
  <si>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</si>
  <si>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</si>
  <si>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</si>
  <si>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</si>
  <si>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</si>
  <si>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</si>
  <si>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</si>
  <si>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</si>
  <si>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</si>
  <si>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</si>
  <si>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</si>
  <si>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</si>
  <si>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</si>
  <si>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</si>
  <si>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</si>
  <si>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</si>
  <si>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</si>
  <si>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</si>
  <si>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</si>
  <si>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</si>
  <si>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</si>
  <si>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</si>
  <si>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</si>
  <si>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</si>
  <si>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</si>
  <si>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</si>
  <si>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</si>
  <si>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</si>
  <si>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</si>
  <si>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</si>
  <si>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</si>
  <si>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</si>
  <si>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</si>
  <si>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</si>
  <si>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</si>
  <si>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</si>
  <si>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</si>
  <si>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</si>
  <si>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</si>
  <si>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</si>
  <si>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</si>
  <si>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</si>
  <si>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</si>
  <si>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</si>
  <si>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</si>
  <si>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</si>
  <si>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</si>
  <si>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</si>
  <si>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</si>
  <si>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</si>
  <si>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</si>
  <si>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</si>
  <si>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</si>
  <si>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</si>
  <si>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</si>
  <si>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</si>
  <si>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</si>
  <si>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</si>
  <si>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</si>
  <si>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</si>
  <si>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</si>
  <si>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</si>
  <si>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</si>
  <si>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</si>
  <si>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</si>
  <si>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</si>
  <si>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</si>
  <si>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</si>
  <si>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</si>
  <si>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</si>
  <si>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</si>
  <si>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</si>
  <si>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</si>
  <si>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</si>
  <si>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</si>
  <si>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</si>
  <si>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</si>
  <si>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</si>
  <si>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</si>
  <si>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</si>
  <si>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</si>
  <si>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</si>
  <si>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</si>
  <si>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</si>
  <si>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</si>
  <si>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</si>
  <si>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</si>
  <si>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</si>
  <si>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</si>
  <si>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</si>
  <si>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</si>
  <si>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</si>
  <si>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</si>
  <si>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</si>
  <si>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</si>
  <si>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</si>
  <si>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</si>
  <si>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</si>
  <si>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</si>
  <si>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</si>
  <si>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</si>
  <si>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</si>
  <si>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</si>
  <si>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</si>
  <si>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</si>
  <si>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</si>
  <si>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</si>
  <si>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</si>
  <si>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</si>
  <si>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</si>
  <si>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</si>
  <si>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</si>
  <si>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</si>
  <si>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</si>
  <si>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</si>
  <si>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</si>
  <si>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</si>
  <si>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</si>
  <si>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</si>
  <si>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</si>
  <si>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</si>
  <si>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</si>
  <si>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</si>
  <si>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</si>
  <si>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</si>
  <si>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</si>
  <si>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</si>
  <si>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</si>
  <si>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</si>
  <si>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</si>
  <si>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</si>
  <si>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</si>
  <si>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</si>
  <si>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</si>
  <si>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</si>
  <si>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</si>
  <si>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</si>
  <si>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</si>
  <si>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</si>
  <si>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</si>
  <si>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</si>
  <si>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</si>
  <si>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</si>
  <si>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</si>
  <si>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</si>
  <si>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</si>
  <si>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</si>
  <si>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</si>
  <si>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</si>
  <si>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</si>
  <si>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</si>
  <si>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</si>
  <si>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</si>
  <si>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</si>
  <si>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</si>
  <si>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</si>
  <si>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</si>
  <si>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</si>
  <si>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</si>
  <si>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</si>
  <si>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</si>
  <si>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</si>
  <si>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</si>
  <si>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</si>
  <si>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</si>
  <si>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</si>
  <si>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</si>
  <si>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</si>
  <si>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</si>
  <si>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</si>
  <si>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</si>
  <si>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</si>
  <si>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</si>
  <si>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</si>
  <si>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</si>
  <si>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</si>
  <si>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</si>
  <si>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</si>
  <si>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</si>
  <si>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</si>
  <si>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</si>
  <si>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</si>
  <si>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</si>
  <si>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</si>
  <si>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</si>
  <si>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</si>
  <si>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</si>
  <si>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</si>
  <si>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</si>
  <si>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</si>
  <si>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</si>
  <si>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</si>
  <si>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</si>
  <si>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</si>
  <si>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</si>
  <si>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</si>
  <si>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</si>
  <si>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</si>
  <si>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</si>
  <si>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</si>
  <si>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</si>
  <si>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</si>
  <si>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</si>
  <si>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</si>
  <si>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</si>
  <si>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</si>
  <si>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</si>
  <si>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</si>
  <si>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</si>
  <si>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</si>
  <si>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</si>
  <si>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</si>
  <si>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</si>
  <si>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</si>
  <si>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</si>
  <si>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</si>
  <si>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</si>
  <si>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</si>
  <si>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</si>
  <si>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</si>
  <si>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</si>
  <si>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</si>
  <si>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</si>
  <si>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</si>
  <si>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</si>
  <si>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</si>
  <si>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</si>
  <si>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</si>
  <si>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</si>
  <si>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</si>
  <si>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</si>
  <si>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</si>
  <si>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</si>
  <si>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</si>
  <si>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</si>
  <si>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</si>
  <si>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</si>
  <si>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</si>
  <si>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</si>
  <si>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</si>
  <si>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</si>
  <si>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</si>
  <si>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</si>
  <si>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</si>
  <si>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</si>
  <si>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</si>
  <si>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</si>
  <si>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</si>
  <si>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</si>
  <si>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</si>
  <si>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</si>
  <si>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</si>
  <si>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</si>
  <si>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</si>
  <si>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</si>
  <si>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</si>
  <si>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</si>
  <si>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</si>
  <si>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</si>
  <si>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</si>
  <si>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</si>
  <si>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</si>
  <si>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</si>
  <si>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</si>
  <si>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</si>
  <si>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</si>
  <si>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</si>
  <si>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</si>
  <si>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</si>
  <si>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</si>
  <si>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</si>
  <si>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</si>
  <si>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</si>
  <si>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</si>
  <si>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</si>
  <si>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</si>
  <si>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</si>
  <si>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</si>
  <si>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</si>
  <si>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</si>
  <si>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</si>
  <si>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</si>
  <si>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</si>
  <si>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</si>
  <si>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</si>
  <si>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</si>
  <si>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</si>
  <si>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</si>
  <si>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</si>
  <si>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</si>
  <si>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</si>
  <si>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</si>
  <si>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</si>
  <si>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</si>
  <si>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</si>
  <si>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</si>
  <si>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</si>
  <si>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</si>
  <si>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</si>
  <si>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</si>
  <si>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</si>
  <si>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</si>
  <si>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</si>
  <si>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</si>
  <si>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</si>
  <si>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</si>
  <si>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</si>
  <si>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</si>
  <si>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</si>
  <si>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</si>
  <si>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</si>
  <si>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</si>
  <si>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</si>
  <si>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</si>
  <si>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</si>
  <si>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</si>
  <si>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</si>
  <si>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</si>
  <si>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</si>
  <si>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</si>
  <si>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</si>
  <si>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</si>
  <si>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</si>
  <si>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</si>
  <si>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</si>
  <si>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</si>
  <si>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</si>
  <si>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</si>
  <si>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</si>
  <si>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</si>
  <si>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</si>
  <si>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</si>
  <si>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</si>
  <si>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</si>
  <si>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</si>
  <si>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</si>
  <si>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</si>
  <si>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</si>
  <si>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</si>
  <si>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</si>
  <si>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</si>
  <si>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</si>
  <si>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</si>
  <si>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</si>
  <si>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</si>
  <si>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</si>
  <si>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</si>
  <si>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</si>
  <si>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</si>
  <si>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</si>
  <si>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</si>
  <si>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</si>
  <si>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</si>
  <si>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</si>
  <si>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</si>
  <si>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</si>
  <si>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</si>
  <si>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</si>
  <si>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</si>
  <si>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</si>
  <si>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</si>
  <si>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</si>
  <si>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</si>
  <si>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</si>
  <si>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</si>
  <si>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</si>
  <si>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</si>
  <si>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</si>
  <si>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</si>
  <si>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</si>
  <si>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</si>
  <si>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</si>
  <si>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</si>
  <si>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</si>
  <si>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</si>
  <si>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</si>
  <si>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</si>
  <si>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</si>
  <si>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</si>
  <si>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</si>
  <si>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</si>
  <si>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</si>
  <si>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</si>
  <si>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</si>
  <si>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</si>
  <si>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</si>
  <si>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</si>
  <si>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</si>
  <si>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</si>
  <si>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</si>
  <si>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</si>
  <si>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</si>
  <si>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</si>
  <si>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</si>
  <si>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</si>
  <si>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</si>
  <si>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</si>
  <si>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</si>
  <si>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</si>
  <si>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</si>
  <si>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</si>
  <si>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</si>
  <si>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</si>
  <si>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</si>
  <si>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</si>
  <si>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</si>
  <si>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</si>
  <si>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</si>
  <si>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</si>
  <si>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</si>
  <si>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</si>
  <si>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</si>
  <si>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</si>
  <si>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</si>
  <si>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</si>
  <si>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</si>
  <si>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</si>
  <si>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</si>
  <si>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</si>
  <si>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</si>
  <si>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</si>
  <si>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</si>
  <si>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</si>
  <si>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</si>
  <si>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</si>
  <si>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</si>
  <si>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</si>
  <si>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</si>
  <si>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</si>
  <si>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</si>
  <si>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</si>
  <si>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</si>
  <si>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</si>
  <si>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</si>
  <si>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</si>
  <si>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</si>
  <si>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</si>
  <si>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</si>
  <si>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</si>
  <si>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</si>
  <si>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</si>
  <si>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</si>
  <si>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</si>
  <si>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</si>
  <si>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</si>
  <si>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</si>
  <si>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</si>
  <si>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</si>
  <si>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</si>
  <si>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</si>
  <si>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</si>
  <si>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</si>
  <si>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</si>
  <si>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</si>
  <si>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</si>
  <si>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</si>
  <si>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</si>
  <si>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</si>
  <si>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</si>
  <si>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</si>
  <si>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</si>
  <si>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</si>
  <si>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</si>
  <si>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</si>
  <si>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</si>
  <si>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</si>
  <si>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</si>
  <si>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</si>
  <si>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</si>
  <si>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</si>
  <si>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</si>
  <si>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</si>
  <si>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</si>
  <si>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</si>
  <si>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</si>
  <si>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</si>
  <si>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</si>
  <si>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</si>
  <si>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</si>
  <si>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</si>
  <si>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</si>
  <si>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</si>
  <si>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</si>
  <si>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</si>
  <si>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</si>
  <si>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</si>
  <si>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</si>
  <si>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</si>
  <si>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</si>
  <si>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</si>
  <si>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</si>
  <si>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</si>
  <si>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</si>
  <si>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</si>
  <si>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</si>
  <si>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</si>
  <si>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</si>
  <si>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</si>
  <si>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</si>
  <si>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</si>
  <si>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</si>
  <si>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</si>
  <si>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</si>
  <si>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</si>
  <si>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</si>
  <si>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</si>
  <si>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</si>
  <si>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</si>
  <si>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</si>
  <si>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</si>
  <si>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</si>
  <si>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</si>
  <si>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</si>
  <si>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</si>
  <si>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</si>
  <si>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</si>
  <si>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</si>
  <si>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</si>
  <si>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</si>
  <si>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</si>
  <si>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</si>
  <si>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</si>
  <si>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</si>
  <si>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</si>
  <si>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</si>
  <si>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</si>
  <si>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</si>
  <si>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</si>
  <si>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</si>
  <si>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</si>
  <si>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</si>
  <si>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</si>
  <si>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</si>
  <si>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</si>
  <si>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</si>
  <si>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</si>
  <si>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</si>
  <si>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</si>
  <si>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</si>
  <si>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</si>
  <si>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</si>
  <si>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</si>
  <si>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</si>
  <si>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</si>
  <si>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</si>
  <si>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</si>
  <si>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</si>
  <si>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</si>
  <si>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</si>
  <si>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</si>
  <si>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</si>
  <si>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</si>
  <si>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</si>
  <si>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</si>
  <si>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</si>
  <si>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</si>
  <si>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</si>
  <si>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</si>
  <si>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</si>
  <si>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</si>
  <si>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</si>
  <si>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</si>
  <si>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</si>
  <si>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</si>
  <si>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</si>
  <si>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</si>
  <si>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</si>
  <si>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</si>
  <si>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</si>
  <si>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</si>
  <si>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</si>
  <si>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</si>
  <si>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</si>
  <si>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</si>
  <si>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</si>
  <si>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</si>
  <si>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</si>
  <si>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</si>
  <si>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</si>
  <si>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</si>
  <si>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</si>
  <si>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</si>
  <si>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</si>
  <si>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</si>
  <si>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</si>
  <si>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</si>
  <si>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</si>
  <si>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</si>
  <si>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</si>
  <si>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</si>
  <si>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</si>
  <si>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</si>
  <si>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</si>
  <si>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</si>
  <si>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</si>
  <si>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</si>
  <si>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</si>
  <si>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</si>
  <si>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</si>
  <si>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</si>
  <si>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</si>
  <si>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</si>
  <si>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</si>
  <si>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</si>
  <si>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</si>
  <si>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</si>
  <si>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</si>
  <si>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</si>
  <si>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</si>
  <si>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</si>
  <si>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</si>
  <si>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</si>
  <si>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</si>
  <si>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</si>
  <si>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</si>
  <si>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</si>
  <si>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</si>
  <si>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</si>
  <si>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</si>
  <si>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</si>
  <si>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</si>
  <si>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</si>
  <si>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</si>
  <si>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</si>
  <si>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</si>
  <si>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</si>
  <si>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</si>
  <si>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</si>
  <si>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</si>
  <si>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</si>
  <si>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</si>
  <si>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</si>
  <si>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</si>
  <si>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</si>
  <si>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</si>
  <si>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</si>
  <si>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</si>
  <si>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</si>
  <si>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</si>
  <si>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</si>
  <si>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</si>
  <si>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</si>
  <si>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</si>
  <si>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</si>
  <si>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</si>
  <si>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</si>
  <si>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</si>
  <si>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</si>
  <si>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</si>
  <si>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</si>
  <si>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</si>
  <si>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</si>
  <si>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</si>
  <si>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</si>
  <si>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</si>
  <si>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</si>
  <si>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</si>
  <si>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</si>
  <si>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</si>
  <si>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</si>
  <si>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</si>
  <si>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</si>
  <si>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</si>
  <si>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</si>
  <si>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</si>
  <si>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</si>
  <si>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</si>
  <si>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</si>
  <si>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</si>
  <si>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</si>
  <si>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</si>
  <si>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</si>
  <si>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</si>
  <si>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</si>
  <si>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</si>
  <si>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</si>
  <si>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</si>
  <si>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</si>
  <si>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</si>
  <si>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</si>
  <si>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</si>
  <si>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</si>
  <si>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</si>
  <si>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</si>
  <si>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</si>
  <si>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</si>
  <si>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</si>
  <si>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</si>
  <si>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</si>
  <si>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</si>
  <si>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</si>
  <si>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</si>
  <si>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</si>
  <si>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</si>
  <si>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</si>
  <si>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</si>
  <si>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</si>
  <si>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</si>
  <si>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</si>
  <si>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</si>
  <si>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</si>
  <si>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</si>
  <si>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</si>
  <si>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</si>
  <si>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</si>
  <si>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</si>
  <si>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</si>
  <si>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</si>
  <si>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</si>
  <si>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</si>
  <si>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</si>
  <si>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</si>
  <si>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</si>
  <si>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</si>
  <si>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</si>
  <si>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</si>
  <si>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</si>
  <si>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</si>
  <si>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</si>
  <si>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</si>
  <si>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</si>
  <si>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</si>
  <si>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</si>
  <si>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</si>
  <si>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</si>
  <si>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</si>
  <si>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</si>
  <si>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</si>
  <si>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</si>
  <si>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</si>
  <si>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</si>
  <si>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</si>
  <si>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</si>
  <si>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</si>
  <si>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</si>
  <si>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</si>
  <si>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</si>
  <si>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</si>
  <si>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</si>
  <si>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</si>
  <si>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</si>
  <si>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</si>
  <si>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</si>
  <si>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</si>
  <si>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</si>
  <si>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</si>
  <si>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</si>
  <si>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</si>
  <si>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</si>
  <si>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</si>
  <si>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</si>
  <si>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</si>
  <si>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</si>
  <si>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</si>
  <si>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</si>
  <si>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</si>
  <si>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</si>
  <si>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</si>
  <si>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</si>
  <si>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</si>
  <si>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</si>
  <si>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</si>
  <si>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</si>
  <si>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</si>
  <si>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</si>
  <si>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</si>
  <si>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</si>
  <si>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</si>
  <si>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</si>
  <si>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</si>
  <si>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</si>
  <si>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</si>
  <si>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</si>
  <si>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</si>
  <si>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</si>
  <si>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</si>
  <si>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</si>
  <si>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</si>
  <si>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</si>
  <si>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</si>
  <si>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</si>
  <si>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</si>
  <si>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</si>
  <si>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</si>
  <si>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</si>
  <si>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</si>
  <si>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</si>
  <si>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</si>
  <si>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</si>
  <si>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</si>
  <si>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</si>
  <si>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</si>
  <si>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</si>
  <si>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</si>
  <si>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</si>
  <si>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</si>
  <si>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</si>
  <si>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</si>
  <si>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</si>
  <si>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</si>
  <si>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</si>
  <si>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</si>
  <si>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</si>
  <si>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</si>
  <si>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</si>
  <si>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</si>
  <si>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</si>
  <si>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</si>
  <si>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</si>
  <si>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</si>
  <si>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</si>
  <si>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</si>
  <si>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</si>
  <si>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</si>
  <si>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</si>
  <si>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</si>
  <si>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</si>
  <si>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</si>
  <si>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</si>
  <si>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</si>
  <si>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</si>
  <si>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</si>
  <si>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</si>
  <si>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</si>
  <si>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</si>
  <si>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</si>
  <si>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</si>
  <si>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</si>
  <si>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</si>
  <si>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</si>
  <si>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</si>
  <si>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</si>
  <si>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</si>
  <si>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</si>
  <si>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</si>
  <si>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</si>
  <si>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</si>
  <si>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</si>
  <si>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</si>
  <si>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</si>
  <si>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</si>
  <si>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</si>
  <si>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</si>
  <si>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</si>
  <si>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</si>
  <si>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</si>
  <si>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</si>
  <si>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</si>
  <si>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</si>
  <si>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</si>
  <si>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</si>
  <si>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</si>
  <si>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</si>
  <si>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</si>
  <si>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</si>
  <si>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</si>
  <si>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</si>
  <si>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</si>
  <si>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</si>
  <si>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</si>
  <si>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</si>
  <si>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</si>
  <si>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</si>
  <si>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</si>
  <si>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</si>
  <si>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</si>
  <si>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</si>
  <si>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</si>
  <si>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</si>
  <si>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</si>
  <si>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</si>
  <si>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</si>
  <si>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</si>
  <si>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</si>
  <si>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</si>
  <si>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</si>
  <si>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</si>
  <si>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</si>
  <si>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</si>
  <si>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</si>
  <si>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</si>
  <si>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</si>
  <si>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</si>
  <si>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</si>
  <si>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</si>
  <si>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</si>
  <si>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</si>
  <si>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</si>
  <si>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</si>
  <si>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</si>
  <si>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</si>
  <si>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</si>
  <si>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</si>
  <si>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</si>
  <si>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</si>
  <si>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</si>
  <si>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</si>
  <si>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</si>
  <si>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</si>
  <si>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</si>
  <si>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</si>
  <si>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</si>
  <si>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</si>
  <si>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</si>
  <si>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</si>
  <si>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</si>
  <si>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</si>
  <si>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</si>
  <si>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</si>
  <si>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</si>
  <si>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</si>
  <si>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</si>
  <si>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</si>
  <si>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</si>
  <si>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</si>
  <si>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</si>
  <si>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</si>
  <si>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</si>
  <si>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</si>
  <si>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</si>
  <si>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</si>
  <si>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</si>
  <si>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</si>
  <si>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</si>
  <si>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</si>
  <si>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</si>
  <si>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</si>
  <si>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</si>
  <si>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</si>
  <si>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</si>
  <si>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</si>
  <si>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</si>
  <si>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</si>
  <si>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</si>
  <si>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</si>
  <si>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</si>
  <si>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</si>
  <si>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</si>
  <si>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</si>
  <si>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</si>
  <si>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</si>
  <si>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</si>
  <si>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</si>
  <si>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</si>
  <si>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</si>
  <si>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</si>
  <si>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</si>
  <si>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</si>
  <si>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</si>
  <si>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</si>
  <si>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</si>
  <si>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</si>
  <si>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</si>
  <si>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</si>
  <si>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</si>
  <si>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</si>
  <si>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</si>
  <si>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</si>
  <si>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</si>
  <si>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</si>
  <si>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</si>
  <si>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</si>
  <si>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</si>
  <si>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</si>
  <si>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</si>
  <si>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</si>
  <si>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</si>
  <si>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</si>
  <si>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</si>
  <si>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</si>
  <si>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</si>
  <si>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</si>
  <si>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</si>
  <si>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</si>
  <si>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</si>
  <si>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</si>
  <si>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</si>
  <si>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</si>
  <si>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</si>
  <si>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</si>
  <si>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</si>
  <si>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</si>
  <si>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</si>
  <si>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</si>
  <si>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</si>
  <si>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</si>
  <si>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</si>
  <si>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</si>
  <si>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</si>
  <si>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</si>
  <si>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</si>
  <si>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</si>
  <si>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</si>
  <si>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</si>
  <si>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</si>
  <si>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</si>
  <si>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</si>
  <si>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</si>
  <si>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</si>
  <si>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</si>
  <si>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</si>
  <si>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</si>
  <si>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</si>
  <si>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</si>
  <si>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</si>
  <si>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</si>
  <si>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</si>
  <si>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</si>
  <si>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</si>
  <si>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</si>
  <si>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</si>
  <si>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</si>
  <si>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</si>
  <si>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</si>
  <si>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</si>
  <si>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</si>
  <si>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</si>
  <si>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</si>
  <si>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</si>
  <si>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</si>
  <si>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</si>
  <si>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</si>
  <si>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</si>
  <si>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</si>
  <si>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</si>
  <si>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</si>
  <si>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</si>
  <si>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</si>
  <si>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</si>
  <si>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</si>
  <si>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</si>
  <si>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</si>
  <si>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</si>
  <si>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</si>
  <si>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</si>
  <si>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</si>
  <si>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</si>
  <si>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</si>
  <si>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</si>
  <si>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</si>
  <si>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</si>
  <si>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</si>
  <si>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</si>
  <si>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</si>
  <si>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</si>
  <si>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</si>
  <si>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</si>
  <si>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</si>
  <si>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</si>
  <si>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</si>
  <si>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</si>
  <si>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</si>
  <si>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</si>
  <si>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</si>
  <si>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</si>
  <si>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</si>
  <si>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</si>
  <si>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</si>
  <si>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</si>
  <si>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</si>
  <si>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</si>
  <si>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</si>
  <si>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</si>
  <si>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</si>
  <si>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</si>
  <si>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</si>
  <si>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</si>
  <si>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</si>
  <si>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</si>
  <si>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</si>
  <si>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</si>
  <si>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</si>
  <si>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</si>
  <si>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</si>
  <si>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</si>
  <si>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</si>
  <si>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</si>
  <si>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</si>
  <si>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</si>
  <si>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</si>
  <si>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</si>
  <si>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</si>
  <si>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</si>
  <si>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</si>
  <si>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</si>
  <si>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</si>
  <si>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</si>
  <si>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</si>
  <si>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</si>
  <si>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</si>
  <si>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</si>
  <si>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</si>
  <si>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</si>
  <si>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</si>
  <si>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</si>
  <si>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</si>
  <si>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</si>
  <si>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</si>
  <si>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</si>
  <si>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</si>
  <si>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</si>
  <si>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</si>
  <si>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</si>
  <si>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</si>
  <si>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</si>
  <si>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</si>
  <si>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</si>
  <si>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</si>
  <si>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</si>
  <si>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</si>
  <si>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</si>
  <si>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</si>
  <si>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</si>
  <si>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</si>
  <si>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</si>
  <si>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</si>
  <si>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</si>
  <si>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</si>
  <si>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</si>
  <si>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</si>
  <si>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</si>
  <si>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</si>
  <si>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</si>
  <si>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</si>
  <si>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</si>
  <si>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</si>
  <si>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</si>
  <si>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</si>
  <si>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</si>
  <si>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</si>
  <si>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</si>
  <si>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</si>
  <si>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</si>
  <si>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</si>
  <si>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</si>
  <si>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</si>
  <si>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</si>
  <si>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</si>
  <si>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</si>
  <si>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</si>
  <si>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</si>
  <si>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</si>
  <si>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</si>
  <si>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</si>
  <si>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</si>
  <si>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</si>
  <si>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</si>
  <si>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</si>
  <si>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</si>
  <si>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</si>
  <si>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</si>
  <si>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</si>
  <si>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</si>
  <si>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</si>
  <si>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</si>
  <si>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</si>
  <si>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</si>
  <si>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</si>
  <si>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</si>
  <si>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</si>
  <si>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</si>
  <si>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</si>
  <si>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</si>
  <si>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</si>
  <si>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</si>
  <si>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</si>
  <si>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</si>
  <si>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</si>
  <si>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</si>
  <si>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</si>
  <si>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</si>
  <si>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</si>
  <si>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</si>
  <si>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</si>
  <si>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</si>
  <si>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</si>
  <si>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</si>
  <si>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</si>
  <si>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</si>
  <si>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</si>
  <si>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</si>
  <si>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</si>
  <si>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</si>
  <si>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</si>
  <si>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</si>
  <si>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</si>
  <si>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</si>
  <si>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</si>
  <si>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</si>
  <si>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</si>
  <si>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</si>
  <si>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</si>
  <si>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</si>
  <si>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</si>
  <si>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</si>
  <si>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</si>
  <si>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</si>
  <si>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</si>
  <si>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</si>
  <si>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</si>
  <si>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</si>
  <si>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</si>
  <si>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</si>
  <si>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</si>
  <si>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</si>
  <si>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</si>
  <si>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</si>
  <si>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</si>
  <si>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</si>
  <si>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</si>
  <si>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</si>
  <si>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</si>
  <si>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</si>
  <si>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</si>
  <si>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</si>
  <si>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</si>
  <si>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</si>
  <si>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</si>
  <si>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</si>
  <si>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</si>
  <si>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</si>
  <si>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</si>
  <si>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</si>
  <si>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</si>
  <si>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</si>
  <si>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</si>
  <si>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</si>
  <si>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</si>
  <si>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</si>
  <si>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</si>
  <si>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</si>
  <si>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</si>
  <si>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</si>
  <si>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</si>
  <si>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</si>
  <si>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</si>
  <si>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</si>
  <si>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</si>
  <si>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</si>
  <si>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</si>
  <si>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</si>
  <si>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</si>
  <si>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</si>
  <si>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</si>
  <si>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</si>
  <si>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</si>
  <si>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</si>
  <si>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</si>
  <si>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</si>
  <si>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</si>
  <si>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</si>
  <si>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</si>
  <si>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</si>
  <si>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</si>
  <si>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</si>
  <si>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</si>
  <si>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</si>
  <si>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</si>
  <si>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</si>
  <si>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</si>
  <si>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</si>
  <si>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</si>
  <si>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</si>
  <si>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</si>
  <si>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</si>
  <si>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</si>
  <si>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</si>
  <si>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</si>
  <si>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</si>
  <si>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</si>
  <si>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</si>
  <si>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</si>
  <si>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</si>
  <si>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</si>
  <si>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</si>
  <si>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</si>
  <si>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</si>
  <si>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</si>
  <si>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</si>
  <si>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</si>
  <si>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</si>
  <si>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</si>
  <si>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</si>
  <si>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</si>
  <si>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</si>
  <si>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</si>
  <si>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</si>
  <si>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</si>
  <si>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</si>
  <si>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</si>
  <si>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</si>
  <si>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</si>
  <si>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</si>
  <si>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</si>
  <si>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</si>
  <si>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</si>
  <si>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</si>
  <si>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</si>
  <si>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</si>
  <si>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</si>
  <si>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</si>
  <si>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</si>
  <si>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</si>
  <si>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</si>
  <si>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</si>
  <si>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</si>
  <si>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</si>
  <si>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</si>
  <si>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</si>
  <si>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</si>
  <si>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</si>
  <si>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</si>
  <si>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</si>
  <si>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</si>
  <si>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</si>
  <si>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</si>
  <si>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</si>
  <si>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</si>
  <si>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</si>
  <si>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</si>
  <si>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</si>
  <si>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</si>
  <si>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</si>
  <si>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</si>
  <si>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</si>
  <si>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</si>
  <si>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</si>
  <si>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</si>
  <si>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</si>
  <si>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</si>
  <si>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</si>
  <si>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</si>
  <si>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</si>
  <si>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</si>
  <si>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</si>
  <si>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</si>
  <si>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</si>
  <si>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</si>
  <si>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</si>
  <si>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</si>
  <si>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</si>
  <si>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</si>
  <si>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</si>
  <si>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</si>
  <si>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</si>
  <si>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</si>
  <si>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</si>
  <si>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</si>
  <si>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</si>
  <si>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</si>
  <si>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</si>
  <si>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</si>
  <si>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</si>
  <si>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</si>
  <si>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</si>
  <si>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</si>
  <si>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</si>
  <si>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</si>
  <si>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</si>
  <si>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</si>
  <si>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</si>
  <si>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</si>
  <si>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</si>
  <si>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</si>
  <si>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</si>
  <si>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</si>
  <si>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</si>
  <si>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</si>
  <si>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</si>
  <si>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</si>
  <si>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</si>
  <si>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</si>
  <si>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</si>
  <si>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</si>
  <si>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</si>
  <si>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</si>
  <si>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</si>
  <si>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</si>
  <si>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</si>
  <si>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</si>
  <si>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</si>
  <si>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</si>
  <si>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</si>
  <si>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</si>
  <si>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</si>
  <si>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</si>
  <si>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</si>
  <si>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</si>
  <si>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</si>
  <si>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</si>
  <si>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</si>
  <si>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</si>
  <si>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</si>
  <si>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</si>
  <si>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</si>
  <si>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</si>
  <si>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</si>
  <si>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</si>
  <si>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</si>
  <si>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</si>
  <si>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</si>
  <si>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</si>
  <si>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</si>
  <si>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</si>
  <si>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</si>
  <si>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</si>
  <si>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</si>
  <si>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</si>
  <si>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</si>
  <si>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</si>
  <si>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</si>
  <si>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</si>
  <si>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</si>
  <si>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</si>
  <si>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</si>
  <si>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</si>
  <si>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</si>
  <si>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</si>
  <si>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</si>
  <si>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</si>
  <si>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</si>
  <si>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</si>
  <si>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</si>
  <si>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</si>
  <si>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</si>
  <si>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</si>
  <si>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</si>
  <si>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</si>
  <si>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</si>
  <si>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</si>
  <si>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</si>
  <si>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</si>
  <si>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</si>
  <si>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</si>
  <si>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</si>
  <si>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</si>
  <si>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</si>
  <si>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</si>
  <si>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</si>
  <si>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</si>
  <si>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</si>
  <si>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</si>
  <si>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</si>
  <si>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</si>
  <si>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</si>
  <si>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</si>
  <si>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</si>
  <si>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</si>
  <si>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</si>
  <si>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</si>
  <si>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</si>
  <si>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</si>
  <si>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</si>
  <si>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</si>
  <si>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</si>
  <si>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</si>
  <si>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</si>
  <si>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</si>
  <si>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</si>
  <si>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</si>
  <si>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</si>
  <si>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</si>
  <si>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</si>
  <si>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</si>
  <si>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</si>
  <si>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</si>
  <si>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</si>
  <si>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</si>
  <si>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</si>
  <si>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</si>
  <si>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</si>
  <si>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</si>
  <si>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</si>
  <si>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</si>
  <si>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</si>
  <si>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</si>
  <si>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</si>
  <si>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</si>
  <si>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</si>
  <si>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</si>
  <si>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</si>
  <si>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</si>
  <si>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</si>
  <si>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</si>
  <si>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</si>
  <si>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</si>
  <si>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</si>
  <si>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</si>
  <si>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</si>
  <si>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</si>
  <si>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</si>
  <si>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</si>
  <si>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</si>
  <si>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</si>
  <si>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</si>
  <si>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</si>
  <si>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</si>
  <si>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</si>
  <si>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</si>
  <si>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</si>
  <si>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</si>
  <si>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</si>
  <si>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</si>
  <si>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</si>
  <si>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</si>
  <si>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</si>
  <si>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</si>
  <si>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</si>
  <si>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</si>
  <si>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</si>
  <si>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</si>
  <si>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</si>
  <si>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</si>
  <si>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</si>
  <si>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</si>
  <si>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</si>
  <si>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</si>
  <si>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</si>
  <si>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</si>
  <si>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</si>
  <si>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</si>
  <si>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</si>
  <si>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</si>
  <si>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</si>
  <si>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</si>
  <si>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</si>
  <si>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</si>
  <si>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</si>
  <si>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</si>
  <si>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</si>
  <si>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</si>
  <si>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</si>
  <si>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</si>
  <si>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</si>
  <si>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</si>
  <si>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</si>
  <si>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</si>
  <si>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</si>
  <si>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</si>
  <si>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</si>
  <si>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</si>
  <si>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</si>
  <si>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</si>
  <si>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</si>
  <si>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</si>
  <si>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</si>
  <si>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</si>
  <si>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</si>
  <si>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</si>
  <si>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</si>
  <si>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</si>
  <si>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</si>
  <si>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</si>
  <si>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</si>
  <si>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</si>
  <si>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</si>
  <si>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</si>
  <si>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</si>
  <si>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</si>
  <si>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</si>
  <si>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</si>
  <si>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</si>
  <si>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</si>
  <si>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</si>
  <si>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</si>
  <si>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</si>
  <si>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</si>
  <si>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</si>
  <si>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</si>
  <si>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</si>
  <si>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</si>
  <si>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</si>
  <si>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</si>
  <si>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</si>
  <si>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</si>
  <si>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</si>
  <si>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</si>
  <si>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</si>
  <si>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</si>
  <si>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</si>
  <si>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</si>
  <si>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</si>
  <si>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</si>
  <si>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</si>
  <si>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</si>
  <si>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</si>
  <si>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</si>
  <si>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</si>
  <si>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</si>
  <si>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</si>
  <si>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</si>
  <si>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</si>
  <si>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</si>
  <si>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</si>
  <si>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</si>
  <si>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</si>
  <si>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</si>
  <si>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</si>
  <si>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</si>
  <si>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</si>
  <si>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</si>
  <si>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</si>
  <si>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</si>
  <si>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</si>
  <si>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</si>
  <si>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</si>
  <si>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</si>
  <si>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</si>
  <si>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</si>
  <si>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</si>
  <si>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</si>
  <si>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</si>
  <si>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</si>
  <si>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</si>
  <si>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</si>
  <si>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</si>
  <si>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</si>
  <si>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</si>
  <si>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</si>
  <si>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</si>
  <si>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</si>
  <si>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</si>
  <si>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</si>
  <si>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</si>
  <si>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</si>
  <si>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</si>
  <si>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</si>
  <si>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</si>
  <si>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</si>
  <si>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</si>
  <si>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</si>
  <si>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</si>
  <si>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</si>
  <si>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</si>
  <si>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</si>
  <si>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</si>
  <si>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</si>
  <si>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</si>
  <si>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</si>
  <si>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</si>
  <si>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</si>
  <si>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</si>
  <si>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</si>
  <si>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</si>
  <si>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</si>
  <si>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</si>
  <si>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</si>
  <si>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</si>
  <si>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</si>
  <si>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</si>
  <si>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</si>
  <si>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</si>
  <si>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</si>
  <si>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</si>
  <si>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</si>
  <si>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</si>
  <si>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</si>
  <si>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</si>
  <si>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</si>
  <si>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</si>
  <si>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</si>
  <si>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</si>
  <si>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</si>
  <si>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</si>
  <si>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</si>
  <si>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</si>
  <si>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</si>
  <si>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</si>
  <si>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</si>
  <si>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</si>
  <si>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</si>
  <si>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</si>
  <si>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</si>
  <si>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</si>
  <si>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</si>
  <si>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</si>
  <si>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</si>
  <si>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</si>
  <si>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</si>
  <si>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</si>
  <si>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</si>
  <si>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</si>
  <si>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</si>
  <si>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</si>
  <si>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</si>
  <si>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</si>
  <si>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</si>
  <si>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</si>
  <si>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</si>
  <si>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</si>
  <si>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</si>
  <si>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</si>
  <si>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</si>
  <si>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</si>
  <si>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</si>
  <si>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</si>
  <si>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</si>
  <si>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</si>
  <si>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</si>
  <si>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</si>
  <si>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</si>
  <si>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</si>
  <si>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</si>
  <si>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</si>
  <si>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</si>
  <si>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</si>
  <si>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</si>
  <si>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</si>
  <si>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</si>
  <si>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</si>
  <si>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</si>
  <si>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</si>
  <si>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</si>
  <si>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</si>
  <si>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</si>
  <si>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</si>
  <si>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</si>
  <si>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</si>
  <si>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</si>
  <si>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</si>
  <si>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</si>
  <si>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</si>
  <si>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</si>
  <si>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</si>
  <si>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</si>
  <si>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</si>
  <si>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</si>
  <si>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</si>
  <si>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</si>
  <si>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</si>
  <si>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</si>
  <si>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</si>
  <si>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</si>
  <si>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</si>
  <si>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</si>
  <si>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</si>
  <si>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</si>
  <si>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</si>
  <si>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</si>
  <si>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</si>
  <si>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</si>
  <si>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</si>
  <si>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</si>
  <si>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</si>
  <si>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</si>
  <si>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</si>
  <si>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</si>
  <si>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</si>
  <si>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</si>
  <si>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</si>
  <si>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</si>
  <si>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</si>
  <si>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</si>
  <si>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</si>
  <si>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</si>
  <si>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</si>
  <si>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</si>
  <si>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</si>
  <si>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</si>
  <si>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</si>
  <si>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</si>
  <si>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</si>
  <si>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</si>
  <si>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</si>
  <si>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</si>
  <si>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</si>
  <si>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</si>
  <si>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</si>
  <si>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</si>
  <si>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</si>
  <si>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</si>
  <si>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</si>
  <si>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</si>
  <si>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</si>
  <si>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</si>
  <si>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</si>
  <si>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</si>
  <si>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</si>
  <si>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</si>
  <si>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</si>
  <si>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</si>
  <si>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</si>
  <si>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</si>
  <si>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</si>
  <si>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</si>
  <si>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</si>
  <si>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</si>
  <si>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</si>
  <si>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</si>
  <si>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</si>
  <si>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</si>
  <si>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</si>
  <si>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</si>
  <si>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</si>
  <si>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</si>
  <si>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</si>
  <si>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</si>
  <si>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</si>
  <si>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</si>
  <si>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</si>
  <si>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</si>
  <si>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</si>
  <si>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</si>
  <si>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</si>
  <si>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</si>
  <si>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</si>
  <si>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</si>
  <si>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</si>
  <si>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</si>
  <si>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</si>
  <si>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</si>
  <si>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</si>
  <si>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</si>
  <si>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</si>
  <si>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</si>
  <si>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</si>
  <si>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</si>
  <si>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</si>
  <si>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</si>
  <si>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</si>
  <si>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</si>
  <si>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</si>
  <si>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</si>
  <si>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</si>
  <si>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</si>
  <si>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</si>
  <si>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</si>
  <si>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</si>
  <si>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</si>
  <si>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</si>
  <si>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</si>
  <si>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</si>
  <si>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</si>
  <si>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</si>
  <si>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</si>
  <si>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</si>
  <si>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</si>
  <si>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</si>
  <si>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</si>
  <si>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</si>
  <si>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</si>
  <si>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</si>
  <si>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</si>
  <si>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</si>
  <si>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</si>
  <si>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</si>
  <si>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</si>
  <si>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</si>
  <si>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</si>
  <si>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</si>
  <si>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</si>
  <si>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</si>
  <si>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</si>
  <si>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</si>
  <si>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</si>
  <si>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</si>
  <si>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</si>
  <si>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</si>
  <si>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</si>
  <si>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</si>
  <si>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</si>
  <si>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</si>
  <si>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</si>
  <si>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</si>
  <si>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</si>
  <si>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</si>
  <si>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</si>
  <si>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</si>
  <si>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</si>
  <si>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</si>
  <si>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</si>
  <si>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</si>
  <si>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</si>
  <si>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</si>
  <si>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</si>
  <si>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</si>
  <si>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</si>
  <si>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</si>
  <si>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</si>
  <si>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</si>
  <si>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</si>
  <si>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</si>
  <si>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</si>
  <si>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</si>
  <si>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</si>
  <si>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</si>
  <si>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</si>
  <si>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</si>
  <si>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</si>
  <si>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</si>
  <si>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</si>
  <si>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</si>
  <si>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</si>
  <si>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</si>
  <si>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</si>
  <si>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</si>
  <si>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</si>
  <si>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</si>
  <si>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</si>
  <si>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</si>
  <si>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</si>
  <si>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</si>
  <si>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</si>
  <si>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</si>
  <si>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</si>
  <si>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</si>
  <si>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</si>
  <si>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</si>
  <si>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</si>
  <si>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</si>
  <si>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</si>
  <si>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</si>
  <si>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</si>
  <si>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</si>
  <si>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</si>
  <si>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</si>
  <si>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</si>
  <si>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</si>
  <si>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</si>
  <si>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</si>
  <si>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</si>
  <si>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</si>
  <si>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</si>
  <si>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</si>
  <si>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</si>
  <si>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</si>
  <si>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</si>
  <si>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</si>
  <si>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</si>
  <si>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</si>
  <si>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</si>
  <si>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</si>
  <si>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</si>
  <si>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</si>
  <si>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</si>
  <si>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</si>
  <si>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</si>
  <si>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</si>
  <si>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</si>
  <si>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</si>
  <si>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</si>
  <si>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</si>
  <si>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</si>
  <si>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</si>
  <si>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</si>
  <si>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</si>
  <si>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</si>
  <si>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</si>
  <si>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</si>
  <si>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</si>
  <si>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</si>
  <si>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</si>
  <si>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</si>
  <si>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</si>
  <si>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</si>
  <si>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</si>
  <si>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</si>
  <si>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</si>
  <si>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</si>
  <si>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</si>
  <si>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</si>
  <si>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</si>
  <si>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</si>
  <si>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</si>
  <si>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</si>
  <si>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</si>
  <si>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</si>
  <si>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</si>
  <si>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</si>
  <si>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</si>
  <si>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</si>
  <si>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</si>
  <si>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</si>
  <si>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</si>
  <si>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</si>
  <si>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</si>
  <si>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</si>
  <si>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</si>
  <si>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</si>
  <si>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</si>
  <si>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</si>
  <si>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</si>
  <si>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</si>
  <si>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</si>
  <si>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</si>
  <si>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</si>
  <si>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</si>
  <si>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</si>
  <si>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</si>
  <si>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</si>
  <si>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</si>
  <si>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</si>
  <si>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</si>
  <si>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</si>
  <si>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</si>
  <si>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</si>
  <si>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</si>
  <si>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</si>
  <si>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</si>
  <si>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</si>
  <si>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</si>
  <si>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</si>
  <si>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</si>
  <si>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</si>
  <si>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</si>
  <si>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</si>
  <si>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</si>
  <si>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</si>
  <si>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</si>
  <si>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</si>
  <si>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</si>
  <si>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</si>
  <si>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</si>
  <si>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</si>
  <si>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</si>
  <si>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</si>
  <si>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</si>
  <si>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</si>
  <si>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</si>
  <si>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</si>
  <si>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</si>
  <si>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</si>
  <si>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</si>
  <si>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</si>
  <si>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</si>
  <si>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</si>
  <si>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</si>
  <si>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</si>
  <si>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</si>
  <si>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</si>
  <si>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</si>
  <si>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</si>
  <si>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</si>
  <si>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</si>
  <si>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</si>
  <si>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</si>
  <si>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</si>
  <si>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</si>
  <si>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</si>
  <si>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</si>
  <si>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</si>
  <si>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</si>
  <si>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</si>
  <si>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</si>
  <si>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</si>
  <si>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</si>
  <si>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</si>
  <si>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</si>
  <si>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</si>
  <si>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</si>
  <si>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</si>
  <si>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</si>
  <si>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</si>
  <si>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</si>
  <si>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</si>
  <si>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</si>
  <si>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</si>
  <si>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</si>
  <si>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</si>
  <si>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</si>
  <si>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</si>
  <si>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</si>
  <si>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</si>
  <si>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</si>
  <si>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</si>
  <si>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</si>
  <si>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</si>
  <si>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</si>
  <si>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</si>
  <si>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</si>
  <si>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</si>
  <si>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</si>
  <si>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</si>
  <si>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</si>
  <si>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</si>
  <si>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</si>
  <si>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</si>
  <si>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</si>
  <si>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</si>
  <si>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</si>
  <si>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</si>
  <si>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</si>
  <si>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</si>
  <si>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</si>
  <si>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</si>
  <si>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</si>
  <si>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</si>
  <si>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</si>
  <si>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</si>
  <si>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</si>
  <si>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</si>
  <si>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</si>
  <si>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</si>
  <si>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</si>
  <si>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</si>
  <si>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</si>
  <si>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</si>
  <si>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</si>
  <si>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</si>
  <si>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</si>
  <si>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</si>
  <si>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</si>
  <si>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</si>
  <si>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</si>
  <si>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</si>
  <si>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</si>
  <si>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</si>
  <si>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</si>
  <si>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</si>
  <si>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</si>
  <si>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</si>
  <si>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</si>
  <si>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</si>
  <si>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</si>
  <si>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</si>
  <si>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</si>
  <si>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</si>
  <si>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</si>
  <si>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</si>
  <si>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</si>
  <si>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</si>
  <si>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</si>
  <si>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</si>
  <si>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</si>
  <si>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</si>
  <si>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</si>
  <si>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</si>
  <si>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</si>
  <si>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</si>
  <si>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</si>
  <si>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</si>
  <si>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</si>
  <si>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</si>
  <si>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</si>
  <si>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</si>
  <si>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</si>
  <si>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</si>
  <si>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</si>
  <si>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</si>
  <si>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</si>
  <si>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</si>
  <si>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</si>
  <si>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</si>
  <si>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</si>
  <si>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</si>
  <si>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</si>
  <si>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</si>
  <si>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</si>
  <si>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</si>
  <si>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</si>
  <si>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</si>
  <si>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</si>
  <si>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</si>
  <si>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</si>
  <si>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</si>
  <si>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</si>
  <si>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</si>
  <si>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</si>
  <si>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</si>
  <si>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</si>
  <si>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</si>
  <si>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</si>
  <si>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</si>
  <si>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</si>
  <si>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</si>
  <si>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</si>
  <si>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</si>
  <si>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</si>
  <si>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</si>
  <si>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</si>
  <si>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</si>
  <si>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</si>
  <si>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</si>
  <si>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</si>
  <si>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</si>
  <si>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</si>
  <si>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</si>
  <si>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</si>
  <si>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</si>
  <si>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</si>
  <si>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</si>
  <si>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</si>
  <si>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</si>
  <si>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</si>
  <si>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</si>
  <si>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</si>
  <si>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</si>
  <si>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</si>
  <si>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</si>
  <si>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</si>
  <si>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</si>
  <si>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</si>
  <si>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</si>
  <si>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</si>
  <si>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</si>
  <si>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</si>
  <si>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</si>
  <si>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</si>
  <si>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</si>
  <si>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</si>
  <si>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</si>
  <si>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</si>
  <si>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</si>
  <si>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</si>
  <si>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</si>
  <si>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</si>
  <si>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</si>
  <si>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</si>
  <si>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</si>
  <si>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</si>
  <si>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</si>
  <si>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</si>
  <si>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</si>
  <si>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</si>
  <si>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</si>
  <si>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</si>
  <si>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</si>
  <si>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</si>
  <si>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</si>
  <si>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</si>
  <si>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</si>
  <si>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</si>
  <si>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</si>
  <si>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</si>
  <si>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</si>
  <si>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</si>
  <si>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</si>
  <si>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</si>
  <si>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</si>
  <si>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</si>
  <si>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</si>
  <si>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</si>
  <si>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</si>
  <si>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</si>
  <si>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</si>
  <si>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</si>
  <si>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</si>
  <si>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</si>
  <si>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</si>
  <si>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</si>
  <si>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</si>
  <si>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</si>
  <si>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</si>
  <si>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</si>
  <si>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</si>
  <si>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</si>
  <si>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</si>
  <si>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</si>
  <si>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</si>
  <si>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</si>
  <si>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</si>
  <si>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</si>
  <si>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</si>
  <si>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</si>
  <si>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</si>
  <si>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</si>
  <si>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</si>
  <si>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</si>
  <si>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</si>
  <si>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</si>
  <si>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</si>
  <si>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</si>
  <si>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</si>
  <si>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</si>
  <si>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</si>
  <si>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</si>
  <si>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</si>
  <si>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</si>
  <si>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</si>
  <si>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</si>
  <si>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</si>
  <si>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</si>
  <si>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</si>
  <si>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</si>
  <si>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</si>
  <si>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</si>
  <si>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</si>
  <si>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</si>
  <si>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</si>
  <si>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</si>
  <si>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</si>
  <si>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</si>
  <si>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</si>
  <si>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</si>
  <si>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</si>
  <si>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</si>
  <si>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</si>
  <si>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</si>
  <si>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</si>
  <si>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</si>
  <si>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</si>
  <si>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</si>
  <si>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</si>
  <si>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</si>
  <si>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</si>
  <si>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</si>
  <si>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</si>
  <si>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</si>
  <si>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</si>
  <si>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</si>
  <si>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</si>
  <si>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</si>
  <si>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</si>
  <si>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</si>
  <si>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</si>
  <si>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</si>
  <si>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</si>
  <si>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</si>
  <si>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</si>
  <si>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</si>
  <si>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</si>
  <si>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</si>
  <si>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</si>
  <si>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</si>
  <si>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</si>
  <si>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</si>
  <si>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</si>
  <si>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</si>
  <si>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</si>
  <si>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</si>
  <si>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</si>
  <si>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</si>
  <si>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</si>
  <si>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</si>
  <si>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</si>
  <si>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</si>
  <si>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</si>
  <si>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</si>
  <si>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</si>
  <si>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</si>
  <si>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</si>
  <si>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</si>
  <si>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</si>
  <si>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</si>
  <si>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</si>
  <si>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</si>
  <si>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</si>
  <si>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</si>
  <si>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</si>
  <si>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</si>
  <si>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</si>
  <si>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</si>
  <si>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</si>
  <si>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</si>
  <si>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</si>
  <si>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</si>
  <si>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</si>
  <si>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</si>
  <si>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</si>
  <si>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</si>
  <si>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</si>
  <si>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</si>
  <si>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</si>
  <si>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</si>
  <si>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</si>
  <si>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</si>
  <si>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</si>
  <si>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</si>
  <si>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</si>
  <si>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</si>
  <si>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</si>
  <si>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</si>
  <si>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</si>
  <si>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</si>
  <si>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</si>
  <si>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</si>
  <si>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</si>
  <si>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</si>
  <si>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</si>
  <si>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</si>
  <si>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</si>
  <si>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</si>
  <si>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</si>
  <si>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</si>
  <si>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</si>
  <si>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</si>
  <si>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</si>
  <si>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</si>
  <si>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</si>
  <si>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</si>
  <si>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</si>
  <si>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</si>
  <si>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</si>
  <si>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</si>
  <si>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</si>
  <si>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</si>
  <si>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</si>
  <si>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</si>
  <si>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</si>
  <si>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</si>
  <si>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</si>
  <si>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</si>
  <si>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</si>
  <si>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</si>
  <si>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</si>
  <si>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</si>
  <si>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</si>
  <si>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</si>
  <si>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</si>
  <si>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</si>
  <si>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</si>
  <si>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</si>
  <si>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</si>
  <si>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</si>
  <si>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</si>
  <si>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</si>
  <si>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</si>
  <si>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</si>
  <si>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</si>
  <si>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</si>
  <si>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</si>
  <si>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</si>
  <si>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</si>
  <si>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</si>
  <si>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</si>
  <si>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</si>
  <si>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</si>
  <si>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</si>
  <si>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</si>
  <si>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</si>
  <si>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</si>
  <si>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</si>
  <si>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</si>
  <si>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</si>
  <si>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</si>
  <si>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</si>
  <si>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</si>
  <si>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</si>
  <si>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</si>
  <si>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</si>
  <si>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</si>
  <si>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</si>
  <si>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</si>
  <si>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</si>
  <si>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</si>
  <si>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</si>
  <si>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</si>
  <si>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</si>
  <si>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</si>
  <si>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</si>
  <si>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</si>
  <si>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</si>
  <si>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</si>
  <si>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</si>
  <si>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</si>
  <si>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</si>
  <si>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</si>
  <si>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</si>
  <si>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</si>
  <si>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</si>
  <si>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</si>
  <si>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</si>
  <si>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</si>
  <si>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</si>
  <si>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</si>
  <si>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</si>
  <si>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</si>
  <si>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</si>
  <si>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</si>
  <si>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</si>
  <si>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</si>
  <si>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</si>
  <si>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</si>
  <si>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</si>
  <si>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</si>
  <si>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</si>
  <si>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</si>
  <si>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</si>
  <si>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</si>
  <si>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</si>
  <si>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</si>
  <si>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</si>
  <si>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</si>
  <si>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</si>
  <si>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</si>
  <si>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</si>
  <si>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</si>
  <si>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</si>
  <si>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</si>
  <si>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</si>
  <si>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</si>
  <si>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</si>
  <si>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</si>
  <si>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</si>
  <si>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</si>
  <si>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</si>
  <si>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</si>
  <si>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</si>
  <si>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</si>
  <si>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</si>
  <si>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</si>
  <si>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</si>
  <si>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</si>
  <si>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</si>
  <si>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</si>
  <si>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</si>
  <si>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</si>
  <si>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</si>
  <si>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</si>
  <si>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</si>
  <si>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</si>
  <si>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</si>
  <si>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</si>
  <si>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</si>
  <si>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</si>
  <si>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</si>
  <si>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</si>
  <si>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</si>
  <si>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</si>
  <si>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</si>
  <si>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</si>
  <si>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</si>
  <si>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</si>
  <si>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</si>
  <si>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</si>
  <si>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</si>
  <si>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</si>
  <si>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</si>
  <si>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</si>
  <si>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</si>
  <si>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</si>
  <si>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</si>
  <si>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</si>
  <si>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</si>
  <si>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</si>
  <si>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</si>
  <si>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</si>
  <si>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</si>
  <si>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</si>
  <si>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</si>
  <si>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</si>
  <si>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</si>
  <si>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</si>
  <si>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</si>
  <si>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</si>
  <si>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</si>
  <si>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</si>
  <si>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</si>
  <si>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</si>
  <si>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</si>
  <si>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</si>
  <si>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</si>
  <si>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</si>
  <si>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</si>
  <si>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</si>
  <si>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</si>
  <si>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</si>
  <si>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</si>
  <si>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</si>
  <si>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</si>
  <si>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</si>
  <si>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</si>
  <si>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</si>
  <si>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</si>
  <si>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</si>
  <si>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</si>
  <si>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</si>
  <si>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</si>
  <si>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</si>
  <si>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</si>
  <si>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</si>
  <si>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</si>
  <si>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</si>
  <si>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</si>
  <si>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</si>
  <si>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</si>
  <si>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</si>
  <si>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</si>
  <si>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</si>
  <si>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</si>
  <si>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</si>
  <si>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</si>
  <si>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</si>
  <si>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</si>
  <si>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</si>
  <si>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</si>
  <si>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</si>
  <si>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</si>
  <si>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</si>
  <si>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</si>
  <si>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</si>
  <si>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</si>
  <si>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</si>
  <si>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</si>
  <si>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</si>
  <si>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</si>
  <si>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</si>
  <si>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</si>
  <si>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</si>
  <si>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</si>
  <si>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</si>
  <si>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</si>
  <si>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</si>
  <si>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</si>
  <si>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</si>
  <si>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</si>
  <si>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</si>
  <si>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</si>
  <si>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</si>
  <si>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</si>
  <si>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</si>
  <si>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</si>
  <si>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</si>
  <si>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</si>
  <si>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</si>
  <si>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</si>
  <si>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</si>
  <si>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</si>
  <si>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</si>
  <si>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</si>
  <si>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</si>
  <si>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</si>
  <si>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</si>
  <si>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</si>
  <si>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</si>
  <si>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</si>
  <si>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</si>
  <si>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</si>
  <si>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</si>
  <si>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</si>
  <si>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</si>
  <si>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</si>
  <si>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</si>
  <si>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</si>
  <si>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</si>
  <si>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</si>
  <si>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</si>
  <si>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</si>
  <si>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</si>
  <si>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</si>
  <si>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</si>
  <si>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</si>
  <si>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</si>
  <si>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</si>
  <si>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</si>
  <si>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</si>
  <si>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</si>
  <si>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</si>
  <si>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</si>
  <si>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</si>
  <si>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</si>
  <si>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</si>
  <si>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</si>
  <si>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</si>
  <si>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</si>
  <si>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</si>
  <si>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</si>
  <si>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</si>
  <si>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</si>
  <si>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</si>
  <si>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</si>
  <si>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</si>
  <si>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</si>
  <si>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</si>
  <si>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</si>
  <si>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</si>
  <si>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</si>
  <si>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</si>
  <si>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</si>
  <si>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</si>
  <si>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</si>
  <si>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</si>
  <si>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</si>
  <si>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</si>
  <si>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</si>
  <si>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</si>
  <si>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</si>
  <si>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</si>
  <si>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</si>
  <si>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</si>
  <si>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</si>
  <si>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</si>
  <si>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</si>
  <si>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</si>
  <si>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</si>
  <si>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</si>
  <si>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</si>
  <si>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</si>
  <si>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</si>
  <si>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</si>
  <si>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</si>
  <si>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</si>
  <si>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</si>
  <si>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</si>
  <si>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</si>
  <si>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</si>
  <si>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</si>
  <si>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</si>
  <si>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</si>
  <si>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</si>
  <si>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</si>
  <si>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</si>
  <si>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</si>
  <si>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</si>
  <si>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</si>
  <si>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</si>
  <si>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</si>
  <si>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</si>
  <si>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</si>
  <si>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</si>
  <si>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</si>
  <si>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</si>
  <si>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</si>
  <si>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</si>
  <si>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</si>
  <si>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</si>
  <si>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</si>
  <si>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</si>
  <si>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</si>
  <si>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</si>
  <si>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</si>
  <si>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</si>
  <si>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</si>
  <si>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</si>
  <si>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</si>
  <si>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</si>
  <si>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</si>
  <si>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</si>
  <si>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</si>
  <si>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</si>
  <si>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</si>
  <si>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</si>
  <si>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</si>
  <si>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</si>
  <si>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</si>
  <si>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</si>
  <si>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</si>
  <si>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</si>
  <si>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</si>
  <si>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</si>
  <si>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</si>
  <si>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</si>
  <si>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</si>
  <si>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</si>
  <si>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</si>
  <si>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</si>
  <si>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</si>
  <si>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</si>
  <si>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</si>
  <si>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</si>
  <si>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</si>
  <si>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</si>
  <si>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</si>
  <si>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</si>
  <si>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</si>
  <si>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</si>
  <si>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</si>
  <si>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</si>
  <si>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</si>
  <si>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</si>
  <si>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</si>
  <si>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</si>
  <si>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</si>
  <si>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</si>
  <si>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</si>
  <si>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</si>
  <si>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</si>
  <si>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</si>
  <si>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</si>
  <si>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</si>
  <si>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</si>
  <si>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</si>
  <si>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</si>
  <si>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</si>
  <si>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</si>
  <si>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</si>
  <si>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</si>
  <si>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</si>
  <si>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</si>
  <si>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</si>
  <si>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</si>
  <si>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</si>
  <si>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</si>
  <si>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</si>
  <si>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</si>
  <si>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</si>
  <si>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</si>
  <si>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</si>
  <si>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</si>
  <si>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</si>
  <si>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</si>
  <si>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</si>
  <si>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</si>
  <si>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</si>
  <si>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</si>
  <si>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</si>
  <si>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</si>
  <si>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</si>
  <si>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</si>
  <si>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</si>
  <si>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</si>
  <si>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</si>
  <si>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</si>
  <si>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</si>
  <si>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</si>
  <si>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</si>
  <si>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</si>
  <si>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</si>
  <si>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</si>
  <si>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</si>
  <si>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</si>
  <si>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</si>
  <si>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</si>
  <si>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</si>
  <si>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</si>
  <si>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</si>
  <si>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</si>
  <si>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</si>
  <si>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</si>
  <si>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</si>
  <si>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</si>
  <si>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</si>
  <si>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</si>
  <si>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</si>
  <si>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</si>
  <si>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</si>
  <si>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</si>
  <si>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</si>
  <si>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</si>
  <si>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</si>
  <si>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</si>
  <si>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</si>
  <si>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</si>
  <si>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</si>
  <si>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</si>
  <si>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</si>
  <si>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</si>
  <si>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</si>
  <si>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</si>
  <si>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</si>
  <si>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</si>
  <si>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</si>
  <si>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</si>
  <si>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</si>
  <si>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</si>
  <si>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</si>
  <si>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</si>
  <si>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</si>
  <si>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</si>
  <si>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</si>
  <si>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</si>
  <si>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</si>
  <si>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</si>
  <si>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</si>
  <si>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</si>
  <si>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</si>
  <si>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</si>
  <si>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</si>
  <si>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</si>
  <si>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</si>
  <si>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</si>
  <si>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</si>
  <si>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</si>
  <si>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</si>
  <si>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</si>
  <si>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</si>
  <si>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</si>
  <si>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</si>
  <si>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</si>
  <si>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</si>
  <si>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</si>
  <si>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</si>
  <si>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</si>
  <si>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</si>
  <si>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</si>
  <si>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</si>
  <si>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</si>
  <si>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</si>
  <si>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</si>
  <si>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</si>
  <si>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</si>
  <si>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</si>
  <si>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</si>
  <si>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</si>
  <si>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</si>
  <si>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</si>
  <si>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</si>
  <si>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</si>
  <si>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</si>
  <si>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</si>
  <si>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</si>
  <si>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</si>
  <si>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</si>
  <si>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</si>
  <si>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</si>
  <si>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</si>
  <si>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</si>
  <si>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</si>
  <si>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</si>
  <si>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</si>
  <si>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</si>
  <si>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</si>
  <si>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</si>
  <si>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</si>
  <si>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</si>
  <si>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</si>
  <si>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</si>
  <si>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</si>
  <si>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</si>
  <si>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</si>
  <si>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</si>
  <si>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</si>
  <si>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</si>
  <si>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</si>
  <si>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</si>
  <si>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</si>
  <si>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</si>
  <si>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</si>
  <si>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</si>
  <si>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</si>
  <si>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</si>
  <si>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</si>
  <si>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</si>
  <si>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</si>
  <si>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</si>
  <si>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</si>
  <si>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</si>
  <si>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</si>
  <si>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</si>
  <si>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</si>
  <si>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</si>
  <si>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</si>
  <si>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</si>
  <si>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</si>
  <si>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</si>
  <si>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</si>
  <si>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</si>
  <si>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</si>
  <si>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</si>
  <si>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</si>
  <si>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</si>
  <si>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</si>
  <si>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</si>
  <si>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</si>
  <si>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</si>
  <si>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</si>
  <si>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</si>
  <si>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</si>
  <si>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</si>
  <si>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</si>
  <si>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</si>
  <si>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</si>
  <si>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</si>
  <si>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</si>
  <si>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</si>
  <si>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</si>
  <si>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</si>
  <si>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</si>
  <si>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</si>
  <si>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</si>
  <si>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</si>
  <si>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</si>
  <si>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</si>
  <si>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</si>
  <si>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</si>
  <si>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</si>
  <si>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</si>
  <si>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</si>
  <si>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</si>
  <si>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</si>
  <si>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</si>
  <si>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</si>
  <si>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</si>
  <si>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</si>
  <si>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</si>
  <si>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</si>
  <si>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</si>
  <si>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</si>
  <si>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</si>
  <si>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</si>
  <si>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</si>
  <si>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</si>
  <si>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</si>
  <si>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</si>
  <si>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</si>
  <si>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</si>
  <si>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</si>
  <si>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</si>
  <si>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</si>
  <si>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</si>
  <si>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</si>
  <si>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</si>
  <si>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</si>
  <si>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</si>
  <si>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</si>
  <si>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</si>
  <si>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</si>
  <si>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</si>
  <si>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</si>
  <si>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</si>
  <si>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</si>
  <si>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</si>
  <si>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</si>
  <si>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</si>
  <si>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</si>
  <si>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</si>
  <si>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</si>
  <si>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</si>
  <si>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</si>
  <si>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</si>
  <si>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</si>
  <si>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</si>
  <si>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</si>
  <si>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</si>
  <si>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</si>
  <si>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</si>
  <si>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</si>
  <si>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</si>
  <si>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</si>
  <si>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</si>
  <si>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</si>
  <si>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</si>
  <si>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</si>
  <si>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</si>
  <si>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</si>
  <si>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</si>
  <si>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</si>
  <si>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</si>
  <si>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</si>
  <si>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</si>
  <si>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</si>
  <si>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</si>
  <si>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</si>
  <si>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</si>
  <si>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</si>
  <si>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</si>
  <si>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</si>
  <si>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</si>
  <si>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</si>
  <si>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</si>
  <si>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</si>
  <si>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</si>
  <si>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</si>
  <si>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</si>
  <si>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</si>
  <si>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</si>
  <si>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</si>
  <si>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</si>
  <si>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</si>
  <si>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</si>
  <si>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</si>
  <si>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</si>
  <si>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</si>
  <si>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</si>
  <si>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</si>
  <si>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</si>
  <si>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</si>
  <si>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</si>
  <si>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</si>
  <si>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</si>
  <si>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</si>
  <si>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</si>
  <si>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</si>
  <si>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</si>
  <si>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</si>
  <si>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</si>
  <si>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</si>
  <si>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</si>
  <si>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</si>
  <si>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</si>
  <si>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</si>
  <si>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</si>
  <si>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</si>
  <si>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</si>
  <si>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</si>
  <si>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</si>
  <si>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</si>
  <si>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</si>
  <si>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</si>
  <si>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</si>
  <si>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</si>
  <si>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</si>
  <si>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</si>
  <si>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</si>
  <si>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</si>
  <si>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</si>
  <si>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</si>
  <si>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</si>
  <si>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</si>
  <si>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</si>
  <si>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</si>
  <si>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</si>
  <si>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</si>
  <si>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</si>
  <si>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</si>
  <si>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</si>
  <si>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</si>
  <si>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</si>
  <si>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</si>
  <si>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</si>
  <si>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</si>
  <si>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</si>
  <si>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</si>
  <si>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</si>
  <si>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</si>
  <si>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</si>
  <si>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</si>
  <si>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</si>
  <si>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</si>
  <si>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</si>
  <si>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</si>
  <si>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</si>
  <si>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</si>
  <si>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</si>
  <si>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</si>
  <si>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</si>
  <si>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</si>
  <si>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</si>
  <si>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</si>
  <si>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</si>
  <si>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</si>
  <si>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</si>
  <si>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</si>
  <si>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</si>
  <si>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</si>
  <si>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</si>
  <si>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</si>
  <si>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</si>
  <si>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</si>
  <si>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</si>
  <si>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</si>
  <si>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</si>
  <si>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</si>
  <si>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</si>
  <si>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</si>
  <si>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</si>
  <si>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</si>
  <si>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</si>
  <si>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</si>
  <si>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</si>
  <si>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</si>
  <si>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</si>
  <si>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</si>
  <si>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</si>
  <si>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</si>
  <si>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</si>
  <si>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</si>
  <si>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</si>
  <si>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</si>
  <si>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</si>
  <si>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</si>
  <si>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</si>
  <si>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</si>
  <si>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</si>
  <si>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</si>
  <si>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</si>
  <si>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</si>
  <si>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</si>
  <si>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</si>
  <si>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</si>
  <si>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</si>
  <si>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</si>
  <si>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</si>
  <si>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</si>
  <si>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</si>
  <si>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</si>
  <si>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</si>
  <si>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</si>
  <si>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</si>
  <si>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</si>
  <si>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</si>
  <si>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</si>
  <si>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</si>
  <si>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</si>
  <si>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</si>
  <si>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</si>
  <si>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</si>
  <si>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</si>
  <si>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</si>
  <si>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</si>
  <si>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</si>
  <si>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</si>
  <si>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</si>
  <si>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</si>
  <si>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</si>
  <si>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</si>
  <si>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</si>
  <si>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</si>
  <si>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</si>
  <si>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</si>
  <si>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</si>
  <si>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</si>
  <si>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</si>
  <si>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</si>
  <si>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</si>
  <si>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</si>
  <si>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</si>
  <si>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</si>
  <si>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</si>
  <si>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</si>
  <si>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</si>
  <si>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</si>
  <si>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</si>
  <si>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</si>
  <si>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</si>
  <si>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</si>
  <si>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</si>
  <si>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</si>
  <si>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</si>
  <si>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</si>
  <si>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</si>
  <si>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</si>
  <si>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</si>
  <si>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</si>
  <si>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</si>
  <si>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</si>
  <si>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</si>
  <si>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</si>
  <si>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</si>
  <si>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</si>
  <si>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</si>
  <si>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</si>
  <si>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</si>
  <si>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</si>
  <si>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</si>
  <si>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</si>
  <si>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</si>
  <si>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</si>
  <si>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</si>
  <si>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</si>
  <si>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</si>
  <si>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</si>
  <si>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</si>
  <si>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</si>
  <si>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</si>
  <si>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</si>
  <si>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</si>
  <si>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</si>
  <si>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</si>
  <si>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</si>
  <si>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</si>
  <si>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</si>
  <si>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</si>
  <si>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</si>
  <si>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</si>
  <si>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</si>
  <si>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</si>
  <si>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</si>
  <si>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</si>
  <si>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</si>
  <si>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</si>
  <si>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</si>
  <si>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</si>
  <si>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</si>
  <si>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</si>
  <si>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</si>
  <si>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</si>
  <si>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</si>
  <si>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</si>
  <si>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</si>
  <si>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</si>
  <si>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</si>
  <si>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</si>
  <si>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</si>
  <si>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</si>
  <si>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</si>
  <si>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</si>
  <si>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</si>
  <si>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</si>
  <si>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</si>
  <si>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</si>
  <si>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</si>
  <si>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</si>
  <si>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</si>
  <si>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</si>
  <si>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</si>
  <si>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</si>
  <si>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</si>
  <si>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</si>
  <si>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</si>
  <si>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</si>
  <si>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</si>
  <si>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</si>
  <si>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</si>
  <si>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</si>
  <si>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</si>
  <si>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</si>
  <si>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</si>
  <si>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</si>
  <si>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</si>
  <si>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</si>
  <si>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</si>
  <si>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</si>
  <si>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</si>
  <si>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</si>
  <si>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</si>
  <si>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</si>
  <si>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</si>
  <si>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</si>
  <si>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</si>
  <si>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</si>
  <si>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</si>
  <si>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</si>
  <si>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</si>
  <si>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</si>
  <si>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</si>
  <si>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</si>
  <si>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</si>
  <si>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</si>
  <si>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</si>
  <si>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</si>
  <si>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</si>
  <si>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</si>
  <si>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</si>
  <si>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</si>
  <si>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</si>
  <si>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</si>
  <si>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</si>
  <si>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</si>
  <si>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</si>
  <si>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</si>
  <si>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</si>
  <si>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</si>
  <si>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</si>
  <si>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</si>
  <si>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</si>
  <si>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</si>
  <si>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</si>
  <si>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</si>
  <si>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</si>
  <si>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</si>
  <si>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</si>
  <si>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</si>
  <si>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</si>
  <si>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</si>
  <si>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</si>
  <si>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</si>
  <si>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</si>
  <si>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</si>
  <si>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</si>
  <si>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</si>
  <si>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</si>
  <si>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</si>
  <si>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</si>
  <si>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</si>
  <si>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</si>
  <si>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</si>
  <si>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</si>
  <si>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</si>
  <si>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</si>
  <si>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</si>
  <si>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</si>
  <si>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</si>
  <si>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</si>
  <si>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</si>
  <si>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</si>
  <si>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</si>
  <si>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</si>
  <si>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</si>
  <si>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</si>
  <si>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</si>
  <si>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</si>
  <si>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</si>
  <si>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</si>
  <si>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</si>
  <si>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</si>
  <si>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</si>
  <si>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</si>
  <si>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</si>
  <si>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</si>
  <si>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</si>
  <si>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</si>
  <si>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</si>
  <si>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</si>
  <si>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</si>
  <si>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</si>
  <si>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</si>
  <si>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</si>
  <si>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</si>
  <si>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</si>
  <si>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</si>
  <si>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</si>
  <si>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</si>
  <si>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</si>
  <si>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</si>
  <si>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</si>
  <si>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</si>
  <si>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</si>
  <si>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</si>
  <si>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</si>
  <si>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</si>
  <si>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</si>
  <si>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</si>
  <si>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</si>
  <si>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</si>
  <si>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</si>
  <si>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</si>
  <si>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</si>
  <si>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</si>
  <si>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</si>
  <si>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</si>
  <si>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</si>
  <si>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</si>
  <si>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</si>
  <si>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</si>
  <si>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</si>
  <si>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</si>
  <si>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</si>
  <si>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</si>
  <si>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</si>
  <si>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</si>
  <si>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</si>
  <si>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</si>
  <si>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</si>
  <si>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</si>
  <si>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</si>
  <si>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</si>
  <si>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</si>
  <si>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</si>
  <si>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</si>
  <si>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</si>
  <si>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</si>
  <si>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</si>
  <si>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</si>
  <si>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</si>
  <si>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</si>
  <si>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</si>
  <si>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</si>
  <si>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</si>
  <si>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</si>
  <si>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</si>
  <si>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</si>
  <si>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</si>
  <si>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</si>
  <si>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</si>
  <si>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</si>
  <si>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</si>
  <si>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</si>
  <si>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</si>
  <si>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</si>
  <si>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</si>
  <si>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</si>
  <si>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</si>
  <si>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</si>
  <si>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</si>
  <si>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</si>
  <si>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</si>
  <si>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</si>
  <si>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</si>
  <si>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</si>
  <si>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</si>
  <si>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</si>
  <si>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</si>
  <si>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</si>
  <si>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</si>
  <si>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</si>
  <si>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</si>
  <si>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</si>
  <si>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</si>
  <si>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</si>
  <si>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</si>
  <si>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</si>
  <si>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</si>
  <si>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</si>
  <si>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</si>
  <si>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</si>
  <si>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</si>
  <si>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</si>
  <si>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</si>
  <si>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</si>
  <si>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</si>
  <si>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</si>
  <si>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</si>
  <si>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</si>
  <si>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</si>
  <si>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</si>
  <si>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</si>
  <si>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</si>
  <si>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</si>
  <si>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</si>
  <si>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</si>
  <si>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</si>
  <si>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</si>
  <si>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</si>
  <si>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</si>
  <si>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</si>
  <si>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</si>
  <si>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</si>
  <si>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</si>
  <si>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</si>
  <si>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</si>
  <si>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</si>
  <si>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</si>
  <si>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</si>
  <si>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</si>
  <si>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</si>
  <si>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</si>
  <si>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</si>
  <si>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</si>
  <si>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</si>
  <si>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</si>
  <si>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</si>
  <si>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</si>
  <si>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</si>
  <si>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</si>
  <si>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</si>
  <si>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</si>
  <si>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</si>
  <si>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</si>
  <si>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</si>
  <si>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</si>
  <si>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</si>
  <si>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</si>
  <si>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</si>
  <si>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</si>
  <si>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</si>
  <si>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</si>
  <si>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</si>
  <si>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</si>
  <si>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</si>
  <si>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</si>
  <si>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</si>
  <si>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</si>
  <si>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</si>
  <si>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</si>
  <si>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</si>
  <si>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</si>
  <si>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</si>
  <si>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</si>
  <si>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</si>
  <si>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</si>
  <si>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</si>
  <si>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</si>
  <si>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</si>
  <si>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</si>
  <si>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</si>
  <si>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</si>
  <si>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</si>
  <si>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</si>
  <si>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</si>
  <si>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</si>
  <si>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</si>
  <si>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</si>
  <si>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</si>
  <si>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</si>
  <si>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</si>
  <si>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</si>
  <si>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</si>
  <si>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</si>
  <si>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</si>
  <si>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</si>
  <si>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</si>
  <si>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</si>
  <si>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</si>
  <si>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</si>
  <si>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</si>
  <si>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</si>
  <si>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</si>
  <si>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</si>
  <si>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</si>
  <si>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</si>
  <si>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</si>
  <si>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</si>
  <si>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</si>
  <si>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</si>
  <si>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</si>
  <si>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</si>
  <si>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</si>
  <si>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</si>
  <si>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</si>
  <si>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</si>
  <si>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</si>
  <si>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</si>
  <si>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</si>
  <si>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</si>
  <si>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</si>
  <si>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</si>
  <si>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</si>
  <si>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</si>
  <si>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</si>
  <si>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</si>
  <si>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</si>
  <si>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</si>
  <si>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</si>
  <si>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</si>
  <si>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</si>
  <si>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</si>
  <si>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</si>
  <si>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</si>
  <si>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</si>
  <si>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</si>
  <si>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</si>
  <si>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</si>
  <si>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</si>
  <si>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</si>
  <si>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</si>
  <si>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</si>
  <si>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</si>
  <si>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</si>
  <si>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</si>
  <si>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</si>
  <si>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</si>
  <si>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</si>
  <si>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</si>
  <si>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</si>
  <si>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</si>
  <si>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</si>
  <si>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</si>
  <si>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</si>
  <si>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</si>
  <si>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</si>
  <si>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</si>
  <si>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</si>
  <si>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</si>
  <si>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</si>
  <si>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</si>
  <si>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</si>
  <si>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</si>
  <si>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</si>
  <si>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</si>
  <si>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</si>
  <si>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</si>
  <si>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</si>
  <si>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</si>
  <si>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</si>
  <si>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</si>
  <si>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</si>
  <si>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</si>
  <si>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</si>
  <si>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</si>
  <si>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</si>
  <si>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</si>
  <si>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</si>
  <si>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</si>
  <si>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</si>
  <si>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</si>
  <si>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</si>
  <si>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</si>
  <si>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</si>
  <si>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</si>
  <si>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</si>
  <si>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</si>
  <si>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</si>
  <si>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</si>
  <si>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</si>
  <si>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</si>
  <si>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</si>
  <si>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</si>
  <si>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</si>
  <si>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</si>
  <si>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</si>
  <si>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</si>
  <si>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</si>
  <si>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</si>
  <si>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</si>
  <si>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</si>
  <si>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</si>
  <si>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</si>
  <si>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</si>
  <si>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</si>
  <si>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</si>
  <si>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</si>
  <si>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</si>
  <si>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</si>
  <si>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</si>
  <si>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</si>
  <si>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</si>
  <si>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</si>
  <si>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</si>
  <si>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</si>
  <si>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</si>
  <si>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</si>
  <si>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</si>
  <si>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</si>
  <si>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</si>
  <si>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</si>
  <si>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</si>
  <si>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</si>
  <si>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</si>
  <si>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</si>
  <si>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</si>
  <si>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</si>
  <si>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</si>
  <si>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</si>
  <si>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</si>
  <si>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</si>
  <si>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</si>
  <si>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</si>
  <si>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</si>
  <si>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</si>
  <si>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</si>
  <si>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</si>
  <si>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</si>
  <si>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</si>
  <si>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</si>
  <si>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</si>
  <si>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</si>
  <si>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</si>
  <si>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</si>
  <si>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</si>
  <si>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</si>
  <si>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</si>
  <si>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</si>
  <si>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</si>
  <si>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</si>
  <si>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</si>
  <si>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</si>
  <si>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</si>
  <si>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</si>
  <si>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</si>
  <si>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</si>
  <si>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</si>
  <si>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</si>
  <si>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</si>
  <si>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</si>
  <si>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</si>
  <si>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</si>
  <si>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</si>
  <si>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</si>
  <si>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</si>
  <si>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</si>
  <si>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</si>
  <si>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</si>
  <si>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</si>
  <si>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</si>
  <si>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</si>
  <si>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</si>
  <si>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</si>
  <si>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</si>
  <si>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</si>
  <si>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</si>
  <si>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</si>
  <si>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</si>
  <si>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</si>
  <si>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</si>
  <si>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</si>
  <si>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</si>
  <si>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</si>
  <si>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</si>
  <si>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</si>
  <si>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</si>
  <si>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</si>
  <si>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</si>
  <si>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</si>
  <si>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</si>
  <si>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</si>
  <si>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</si>
  <si>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</si>
  <si>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</si>
  <si>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</si>
  <si>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</si>
  <si>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</si>
  <si>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</si>
  <si>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</si>
  <si>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</si>
  <si>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</si>
  <si>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</si>
  <si>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</si>
  <si>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</si>
  <si>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</si>
  <si>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</si>
  <si>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</si>
  <si>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</si>
  <si>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</si>
  <si>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</si>
  <si>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</si>
  <si>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</si>
  <si>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</si>
  <si>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</si>
  <si>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</si>
  <si>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</si>
  <si>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</si>
  <si>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</si>
  <si>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</si>
  <si>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</si>
  <si>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</si>
  <si>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</si>
  <si>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</si>
  <si>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</si>
  <si>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</si>
  <si>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</si>
  <si>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</si>
  <si>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</si>
  <si>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</si>
  <si>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</si>
  <si>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</si>
  <si>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</si>
  <si>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</si>
  <si>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</si>
  <si>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</si>
  <si>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</si>
  <si>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</si>
  <si>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</si>
  <si>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</si>
  <si>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</si>
  <si>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</si>
  <si>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</si>
  <si>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</si>
  <si>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</si>
  <si>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</si>
  <si>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</si>
  <si>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</si>
  <si>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</si>
  <si>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</si>
  <si>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</si>
  <si>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</si>
  <si>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</si>
  <si>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</si>
  <si>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</si>
  <si>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</si>
  <si>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</si>
  <si>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</si>
  <si>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</si>
  <si>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</si>
  <si>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</si>
  <si>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</si>
  <si>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</si>
  <si>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</si>
  <si>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</si>
  <si>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</si>
  <si>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</si>
  <si>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</si>
  <si>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</si>
  <si>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</si>
  <si>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</si>
  <si>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</si>
  <si>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</si>
  <si>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</si>
  <si>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</si>
  <si>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</si>
  <si>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</si>
  <si>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</si>
  <si>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</si>
  <si>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</si>
  <si>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</si>
  <si>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</si>
  <si>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</si>
  <si>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</si>
  <si>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</si>
  <si>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</si>
  <si>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</si>
  <si>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</si>
  <si>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</si>
  <si>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</si>
  <si>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</si>
  <si>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</si>
  <si>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</si>
  <si>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</si>
  <si>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</si>
  <si>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</si>
  <si>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</si>
  <si>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</si>
  <si>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</si>
  <si>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</si>
  <si>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</si>
  <si>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</si>
  <si>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</si>
  <si>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</si>
  <si>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</si>
  <si>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</si>
  <si>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</si>
  <si>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</si>
  <si>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</si>
  <si>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</si>
  <si>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</si>
  <si>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</si>
  <si>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</si>
  <si>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</si>
  <si>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</si>
  <si>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</si>
  <si>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</si>
  <si>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</si>
  <si>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</si>
  <si>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</si>
  <si>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</si>
  <si>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</si>
  <si>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</si>
  <si>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</si>
  <si>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</si>
  <si>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</si>
  <si>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</si>
  <si>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</si>
  <si>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</si>
  <si>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</si>
  <si>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</si>
  <si>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</si>
  <si>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</si>
  <si>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</si>
  <si>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</si>
  <si>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</si>
  <si>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</si>
  <si>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</si>
  <si>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</si>
  <si>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</si>
  <si>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</si>
  <si>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</si>
  <si>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</si>
  <si>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</si>
  <si>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</si>
  <si>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</si>
  <si>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</si>
  <si>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</si>
  <si>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</si>
  <si>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</si>
  <si>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</si>
  <si>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</si>
  <si>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</si>
  <si>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</si>
  <si>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</si>
  <si>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</si>
  <si>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</si>
  <si>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</si>
  <si>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</si>
  <si>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</si>
  <si>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</si>
  <si>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</si>
  <si>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</si>
  <si>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</si>
  <si>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</si>
  <si>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</si>
  <si>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</si>
  <si>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</si>
  <si>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</si>
  <si>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</si>
  <si>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</si>
  <si>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</si>
  <si>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</si>
  <si>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</si>
  <si>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</si>
  <si>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</si>
  <si>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</si>
  <si>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</si>
  <si>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</si>
  <si>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</si>
  <si>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</si>
  <si>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</si>
  <si>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</si>
  <si>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</si>
  <si>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</si>
  <si>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</si>
  <si>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</si>
  <si>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</si>
  <si>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</si>
  <si>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</si>
  <si>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</si>
  <si>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</si>
  <si>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</si>
  <si>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</si>
  <si>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</si>
  <si>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</si>
  <si>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</si>
  <si>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</si>
  <si>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</si>
  <si>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</si>
  <si>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</si>
  <si>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</si>
  <si>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</si>
  <si>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</si>
  <si>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</si>
  <si>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</si>
  <si>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</si>
  <si>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</si>
  <si>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</si>
  <si>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</si>
  <si>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</si>
  <si>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</si>
  <si>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</si>
  <si>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</si>
  <si>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</si>
  <si>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</si>
  <si>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</si>
  <si>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</si>
  <si>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</si>
  <si>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</si>
  <si>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</si>
  <si>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</si>
  <si>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</si>
  <si>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</si>
  <si>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</si>
  <si>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</si>
  <si>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</si>
  <si>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</si>
  <si>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</si>
  <si>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</si>
  <si>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</si>
  <si>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</si>
  <si>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</si>
  <si>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</si>
  <si>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</si>
  <si>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</si>
  <si>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</si>
  <si>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</si>
  <si>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</si>
  <si>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</si>
  <si>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</si>
  <si>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</si>
  <si>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</si>
  <si>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</si>
  <si>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</si>
  <si>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</si>
  <si>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</si>
  <si>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</si>
  <si>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</si>
  <si>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</si>
  <si>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</si>
  <si>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</si>
  <si>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</si>
  <si>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</si>
  <si>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</si>
  <si>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</si>
  <si>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</si>
  <si>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</si>
  <si>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</si>
  <si>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</si>
  <si>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</si>
  <si>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</si>
  <si>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</si>
  <si>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</si>
  <si>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</si>
  <si>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</si>
  <si>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</si>
  <si>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</si>
  <si>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</si>
  <si>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</si>
  <si>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</si>
  <si>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</si>
  <si>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</si>
  <si>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</si>
  <si>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</si>
  <si>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</si>
  <si>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</si>
  <si>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</si>
  <si>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</si>
  <si>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</si>
  <si>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</si>
  <si>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</si>
  <si>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</si>
  <si>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</si>
  <si>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</si>
  <si>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</si>
  <si>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</si>
  <si>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</si>
  <si>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</si>
  <si>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</si>
  <si>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</si>
  <si>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</si>
  <si>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</si>
  <si>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</si>
  <si>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</si>
  <si>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</si>
  <si>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</si>
  <si>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</si>
  <si>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</si>
  <si>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</si>
  <si>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</si>
  <si>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</si>
  <si>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</si>
  <si>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</si>
  <si>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</si>
  <si>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</si>
  <si>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</si>
  <si>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</si>
  <si>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</si>
  <si>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</si>
  <si>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</si>
  <si>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</si>
  <si>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</si>
  <si>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</si>
  <si>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</si>
  <si>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</si>
  <si>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</si>
  <si>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</si>
  <si>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</si>
  <si>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</si>
  <si>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</si>
  <si>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</si>
  <si>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</si>
  <si>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</si>
  <si>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</si>
  <si>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</si>
  <si>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</si>
  <si>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</si>
  <si>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</si>
  <si>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</si>
  <si>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</si>
  <si>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</si>
  <si>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</si>
  <si>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</si>
  <si>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</si>
  <si>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</si>
  <si>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</si>
  <si>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</si>
  <si>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</si>
  <si>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</si>
  <si>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</si>
  <si>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</si>
  <si>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</si>
  <si>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</si>
  <si>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</si>
  <si>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</si>
  <si>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</si>
  <si>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</si>
  <si>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</si>
  <si>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</si>
  <si>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</si>
  <si>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</si>
  <si>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</si>
  <si>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</si>
  <si>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</si>
  <si>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</si>
  <si>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</si>
  <si>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</si>
  <si>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</si>
  <si>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</si>
  <si>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</si>
  <si>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</si>
  <si>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</si>
  <si>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</si>
  <si>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</si>
  <si>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</si>
  <si>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</si>
  <si>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</si>
  <si>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</si>
  <si>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</si>
  <si>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</si>
  <si>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</si>
  <si>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</si>
  <si>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</si>
  <si>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</si>
  <si>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</si>
  <si>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</si>
  <si>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</si>
  <si>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</si>
  <si>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</si>
  <si>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</si>
  <si>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</si>
  <si>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</si>
  <si>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</si>
  <si>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</si>
  <si>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</si>
  <si>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</si>
  <si>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</si>
  <si>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</si>
  <si>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</si>
  <si>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</si>
  <si>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</si>
  <si>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</si>
  <si>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</si>
  <si>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</si>
  <si>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</si>
  <si>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</si>
  <si>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</si>
  <si>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</si>
  <si>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</si>
  <si>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</si>
  <si>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</si>
  <si>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</si>
  <si>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</si>
  <si>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</si>
  <si>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</si>
  <si>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</si>
  <si>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</si>
  <si>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</si>
  <si>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</si>
  <si>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</si>
  <si>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</si>
  <si>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</si>
  <si>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</si>
  <si>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</si>
  <si>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</si>
  <si>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</si>
  <si>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</si>
  <si>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</si>
  <si>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</si>
  <si>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</si>
  <si>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</si>
  <si>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</si>
  <si>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</si>
  <si>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</si>
  <si>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</si>
  <si>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</si>
  <si>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</si>
  <si>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</si>
  <si>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</si>
  <si>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</si>
  <si>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</si>
  <si>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</si>
  <si>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</si>
  <si>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</si>
  <si>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</si>
  <si>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</si>
  <si>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</si>
  <si>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</si>
  <si>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</si>
  <si>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</si>
  <si>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</si>
  <si>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</si>
  <si>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</si>
  <si>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</si>
  <si>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</si>
  <si>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</si>
  <si>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</si>
  <si>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</si>
  <si>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</si>
  <si>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</si>
  <si>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</si>
  <si>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</si>
  <si>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</si>
  <si>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</si>
  <si>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</si>
  <si>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</si>
  <si>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</si>
  <si>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</si>
  <si>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</si>
  <si>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</si>
  <si>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</si>
  <si>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</si>
  <si>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</si>
  <si>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</si>
  <si>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</si>
  <si>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</si>
  <si>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</si>
  <si>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</si>
  <si>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</si>
  <si>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</si>
  <si>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</si>
  <si>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</si>
  <si>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</si>
  <si>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</si>
  <si>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</si>
  <si>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</si>
  <si>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</si>
  <si>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</si>
  <si>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</si>
  <si>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</si>
  <si>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</si>
  <si>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</si>
  <si>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</si>
  <si>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</si>
  <si>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</si>
  <si>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</si>
  <si>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</si>
  <si>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</si>
  <si>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</si>
  <si>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</si>
  <si>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</si>
  <si>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</si>
  <si>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</si>
  <si>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</si>
  <si>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</si>
  <si>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</si>
  <si>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</si>
  <si>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</si>
  <si>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</si>
  <si>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</si>
  <si>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</si>
  <si>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</si>
  <si>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</si>
  <si>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</si>
  <si>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</si>
  <si>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</si>
  <si>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</si>
  <si>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</si>
  <si>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</si>
  <si>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</si>
  <si>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</si>
  <si>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</si>
  <si>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</si>
  <si>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</si>
  <si>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</si>
  <si>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</si>
  <si>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</si>
  <si>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</si>
  <si>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</si>
  <si>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</si>
  <si>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</si>
  <si>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</si>
  <si>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</si>
  <si>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</si>
  <si>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</si>
  <si>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</si>
  <si>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</si>
  <si>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</si>
  <si>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</si>
  <si>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</si>
  <si>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</si>
  <si>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</si>
  <si>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</si>
  <si>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</si>
  <si>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</si>
  <si>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</si>
  <si>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</si>
  <si>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</si>
  <si>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</si>
  <si>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</si>
  <si>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</si>
  <si>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</si>
  <si>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</si>
  <si>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</si>
  <si>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</si>
  <si>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</si>
  <si>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</si>
  <si>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</si>
  <si>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</si>
  <si>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</si>
  <si>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</si>
  <si>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</si>
  <si>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</si>
  <si>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</si>
  <si>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</si>
  <si>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</si>
  <si>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</si>
  <si>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</si>
  <si>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</si>
  <si>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</si>
  <si>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</si>
  <si>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</si>
  <si>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</si>
  <si>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</si>
  <si>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</si>
  <si>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</si>
  <si>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</si>
  <si>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</si>
  <si>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</si>
  <si>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</si>
  <si>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</si>
  <si>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</si>
  <si>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</si>
  <si>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</si>
  <si>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</si>
  <si>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</si>
  <si>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</si>
  <si>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</si>
  <si>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</si>
  <si>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</si>
  <si>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</si>
  <si>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</si>
  <si>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</si>
  <si>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</si>
  <si>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</si>
  <si>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</si>
  <si>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</si>
  <si>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</si>
  <si>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</si>
  <si>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</si>
  <si>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</si>
  <si>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</si>
  <si>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</si>
  <si>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</si>
  <si>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</si>
  <si>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</si>
  <si>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</si>
  <si>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</si>
  <si>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</si>
  <si>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</si>
  <si>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</si>
  <si>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</si>
  <si>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</si>
  <si>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</si>
  <si>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</si>
  <si>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</si>
  <si>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</si>
  <si>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</si>
  <si>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</si>
  <si>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</si>
  <si>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</si>
  <si>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</si>
  <si>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</si>
  <si>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</si>
  <si>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</si>
  <si>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</si>
  <si>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</si>
  <si>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</si>
  <si>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</si>
  <si>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</si>
  <si>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</si>
  <si>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</si>
  <si>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</si>
  <si>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</si>
  <si>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</si>
  <si>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</si>
  <si>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</si>
  <si>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</si>
  <si>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</si>
  <si>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</si>
  <si>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</si>
  <si>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</si>
  <si>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</si>
  <si>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</si>
  <si>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</si>
  <si>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</si>
  <si>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</si>
  <si>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</si>
  <si>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</si>
  <si>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</si>
  <si>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</si>
  <si>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</si>
  <si>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</si>
  <si>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</si>
  <si>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</si>
  <si>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</si>
  <si>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</si>
  <si>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</si>
  <si>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</si>
  <si>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</si>
  <si>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</si>
  <si>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</si>
  <si>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</si>
  <si>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</si>
  <si>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</si>
  <si>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</si>
  <si>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</si>
  <si>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</si>
  <si>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</si>
  <si>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</si>
  <si>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</si>
  <si>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</si>
  <si>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</si>
  <si>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</si>
  <si>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</si>
  <si>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</si>
  <si>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</si>
  <si>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</si>
  <si>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</si>
  <si>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</si>
  <si>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</si>
  <si>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</si>
  <si>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</si>
  <si>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</si>
  <si>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</si>
  <si>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</si>
  <si>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</si>
  <si>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</si>
  <si>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</si>
  <si>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</si>
  <si>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</si>
  <si>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</si>
  <si>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</si>
  <si>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</si>
  <si>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</si>
  <si>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</si>
  <si>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</si>
  <si>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</si>
  <si>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</si>
  <si>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</si>
  <si>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</si>
  <si>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</si>
  <si>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</si>
  <si>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</si>
  <si>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</si>
  <si>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</si>
  <si>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</si>
  <si>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</si>
  <si>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</si>
  <si>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</si>
  <si>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</si>
  <si>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</si>
  <si>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</si>
  <si>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</si>
  <si>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</si>
  <si>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</si>
  <si>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</si>
  <si>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</si>
  <si>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</si>
  <si>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</si>
  <si>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</si>
  <si>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</si>
  <si>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</si>
  <si>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</si>
  <si>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</si>
  <si>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</si>
  <si>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</si>
  <si>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</si>
  <si>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</si>
  <si>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</si>
  <si>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</si>
  <si>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</si>
  <si>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</si>
  <si>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</si>
  <si>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</si>
  <si>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</si>
  <si>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</si>
  <si>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</si>
  <si>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</si>
  <si>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</si>
  <si>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</si>
  <si>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</si>
  <si>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</si>
  <si>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</si>
  <si>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</si>
  <si>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</si>
  <si>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</si>
  <si>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</si>
  <si>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</si>
  <si>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</si>
  <si>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</si>
  <si>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</si>
  <si>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</si>
  <si>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</si>
  <si>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</si>
  <si>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</si>
  <si>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</si>
  <si>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</si>
  <si>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</si>
  <si>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</si>
  <si>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</si>
  <si>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</si>
  <si>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</si>
  <si>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</si>
  <si>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</si>
  <si>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</si>
  <si>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</si>
  <si>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</si>
  <si>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</si>
  <si>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</si>
  <si>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</si>
  <si>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</si>
  <si>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</si>
  <si>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</si>
  <si>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</si>
  <si>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</si>
  <si>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</si>
  <si>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</si>
  <si>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</si>
  <si>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</si>
  <si>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</si>
  <si>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</si>
  <si>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</si>
  <si>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</si>
  <si>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</si>
  <si>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</si>
  <si>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</si>
  <si>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</si>
  <si>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</si>
  <si>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</si>
  <si>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</si>
  <si>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</si>
  <si>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</si>
  <si>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</si>
  <si>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</si>
  <si>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</si>
  <si>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</si>
  <si>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</si>
  <si>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</si>
  <si>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</si>
  <si>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</si>
  <si>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</si>
  <si>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</si>
  <si>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</si>
  <si>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</si>
  <si>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</si>
  <si>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</si>
  <si>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</si>
  <si>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</si>
  <si>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</si>
  <si>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</si>
  <si>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</si>
  <si>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</si>
  <si>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</si>
  <si>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</si>
  <si>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</si>
  <si>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</si>
  <si>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</si>
  <si>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</si>
  <si>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</si>
  <si>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</si>
  <si>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</si>
  <si>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</si>
  <si>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</si>
  <si>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</si>
  <si>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</si>
  <si>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</si>
  <si>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</si>
  <si>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</si>
  <si>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</si>
  <si>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</si>
  <si>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</si>
  <si>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</si>
  <si>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</si>
  <si>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</si>
  <si>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</si>
  <si>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</si>
  <si>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</si>
  <si>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</si>
  <si>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</si>
  <si>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</si>
  <si>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</si>
  <si>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</si>
  <si>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</si>
  <si>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</si>
  <si>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</si>
  <si>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</si>
  <si>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</si>
  <si>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</si>
  <si>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</si>
  <si>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</si>
  <si>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</si>
  <si>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</si>
  <si>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</si>
  <si>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</si>
  <si>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</si>
  <si>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</si>
  <si>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</si>
  <si>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</si>
  <si>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</si>
  <si>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</si>
  <si>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</si>
  <si>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</si>
  <si>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</si>
  <si>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</si>
  <si>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</si>
  <si>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</si>
  <si>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</si>
  <si>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</si>
  <si>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</si>
  <si>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</si>
  <si>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</si>
  <si>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</si>
  <si>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</si>
  <si>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</si>
  <si>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</si>
  <si>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</si>
  <si>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</si>
  <si>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</si>
  <si>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</si>
  <si>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</si>
  <si>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</si>
  <si>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</si>
  <si>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</si>
  <si>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</si>
  <si>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</si>
  <si>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</si>
  <si>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</si>
  <si>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</si>
  <si>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</si>
  <si>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</si>
  <si>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</si>
  <si>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</si>
  <si>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</si>
  <si>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</si>
  <si>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</si>
  <si>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</si>
  <si>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</si>
  <si>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</si>
  <si>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</si>
  <si>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</si>
  <si>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</si>
  <si>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</si>
  <si>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</si>
  <si>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</si>
  <si>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</si>
  <si>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</si>
  <si>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</si>
  <si>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</si>
  <si>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</si>
  <si>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</si>
  <si>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</si>
  <si>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</si>
  <si>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</si>
  <si>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</si>
  <si>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</si>
  <si>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</si>
  <si>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</si>
  <si>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</si>
  <si>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</si>
  <si>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</si>
  <si>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</si>
  <si>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</si>
  <si>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</si>
  <si>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</si>
  <si>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</si>
  <si>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</si>
  <si>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</si>
  <si>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</si>
  <si>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</si>
  <si>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</si>
  <si>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</si>
  <si>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</si>
  <si>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</si>
  <si>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</si>
  <si>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</si>
  <si>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</si>
  <si>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</si>
  <si>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</si>
  <si>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</si>
  <si>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</si>
  <si>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</si>
  <si>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</si>
  <si>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</si>
  <si>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</si>
  <si>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</si>
  <si>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</si>
  <si>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</si>
  <si>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</si>
  <si>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</si>
  <si>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</si>
  <si>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</si>
  <si>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</si>
  <si>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</si>
  <si>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</si>
  <si>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</si>
  <si>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</si>
  <si>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</si>
  <si>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</si>
  <si>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</si>
  <si>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</si>
  <si>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</si>
  <si>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</si>
  <si>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</si>
  <si>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</si>
  <si>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</si>
  <si>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</si>
  <si>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</si>
  <si>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</si>
  <si>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</si>
  <si>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</si>
  <si>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</si>
  <si>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</si>
  <si>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</si>
  <si>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</si>
  <si>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</si>
  <si>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</si>
  <si>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</si>
  <si>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</si>
  <si>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</si>
  <si>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</si>
  <si>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</si>
  <si>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</si>
  <si>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</si>
  <si>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</si>
  <si>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</si>
  <si>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</si>
  <si>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</si>
  <si>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</si>
  <si>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</si>
  <si>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</si>
  <si>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</si>
  <si>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</si>
  <si>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</si>
  <si>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</si>
  <si>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</si>
  <si>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</si>
  <si>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</si>
  <si>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</si>
  <si>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</si>
  <si>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</si>
  <si>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</si>
  <si>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</si>
  <si>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</si>
  <si>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</si>
  <si>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</si>
  <si>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</si>
  <si>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</si>
  <si>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</si>
  <si>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</si>
  <si>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</si>
  <si>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</si>
  <si>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</si>
  <si>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</si>
  <si>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</si>
  <si>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</si>
  <si>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</si>
  <si>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</si>
  <si>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</si>
  <si>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</si>
  <si>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</si>
  <si>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</si>
  <si>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</si>
  <si>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</si>
  <si>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</si>
  <si>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</si>
  <si>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</si>
  <si>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</si>
  <si>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</si>
  <si>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</si>
  <si>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</si>
  <si>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</si>
  <si>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</si>
  <si>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</si>
  <si>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</si>
  <si>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</si>
  <si>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</si>
  <si>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</si>
  <si>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</si>
  <si>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</si>
  <si>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</si>
  <si>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</si>
  <si>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</si>
  <si>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</si>
  <si>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</si>
  <si>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</si>
  <si>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</si>
  <si>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</si>
  <si>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</si>
  <si>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</si>
  <si>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</si>
  <si>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</si>
  <si>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</si>
  <si>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</si>
  <si>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</si>
  <si>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</si>
  <si>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</si>
  <si>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</si>
  <si>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</si>
  <si>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</si>
  <si>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</si>
  <si>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</si>
  <si>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</si>
  <si>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</si>
  <si>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</si>
  <si>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</si>
  <si>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</si>
  <si>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</si>
  <si>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</si>
  <si>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</si>
  <si>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</si>
  <si>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</si>
  <si>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</si>
  <si>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</si>
  <si>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</si>
  <si>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</si>
  <si>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</si>
  <si>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</si>
  <si>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</si>
  <si>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</si>
  <si>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</si>
  <si>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</si>
  <si>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</si>
  <si>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</si>
  <si>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</si>
  <si>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</si>
  <si>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</si>
  <si>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</si>
  <si>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</si>
  <si>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</si>
  <si>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</si>
  <si>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</si>
  <si>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</si>
  <si>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</si>
  <si>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</si>
  <si>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</si>
  <si>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</si>
  <si>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</si>
  <si>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</si>
  <si>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</si>
  <si>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</si>
  <si>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</si>
  <si>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</si>
  <si>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</si>
  <si>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</si>
  <si>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</si>
  <si>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</si>
  <si>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</si>
  <si>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</si>
  <si>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</si>
  <si>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</si>
  <si>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</si>
  <si>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</si>
  <si>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</si>
  <si>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</si>
  <si>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</si>
  <si>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</si>
  <si>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</si>
  <si>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</si>
  <si>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</si>
  <si>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</si>
  <si>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</si>
  <si>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</si>
  <si>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</si>
  <si>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</si>
  <si>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</si>
  <si>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</si>
  <si>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</si>
  <si>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</si>
  <si>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</si>
  <si>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</si>
  <si>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</si>
  <si>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</si>
  <si>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</si>
  <si>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</si>
  <si>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</si>
  <si>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</si>
  <si>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</si>
  <si>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</si>
  <si>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</si>
  <si>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</si>
  <si>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</si>
  <si>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</si>
  <si>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</si>
  <si>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</si>
  <si>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</si>
  <si>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</si>
  <si>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</si>
  <si>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</si>
  <si>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</si>
  <si>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</si>
  <si>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</si>
  <si>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</si>
  <si>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</si>
  <si>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</si>
  <si>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</si>
  <si>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</si>
  <si>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</si>
  <si>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</si>
  <si>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</si>
  <si>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</si>
  <si>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</si>
  <si>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</si>
  <si>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</si>
  <si>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</si>
  <si>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</si>
  <si>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</si>
  <si>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</si>
  <si>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</si>
  <si>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</si>
  <si>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</si>
  <si>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</si>
  <si>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</si>
  <si>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</si>
  <si>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</si>
  <si>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</si>
  <si>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</si>
  <si>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</si>
  <si>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</si>
  <si>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</si>
  <si>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</si>
  <si>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</si>
  <si>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</si>
  <si>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</si>
  <si>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</si>
  <si>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</si>
  <si>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</si>
  <si>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</si>
  <si>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</si>
  <si>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</si>
  <si>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</si>
  <si>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</si>
  <si>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</si>
  <si>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</si>
  <si>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</si>
  <si>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</si>
  <si>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</si>
  <si>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</si>
  <si>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</si>
  <si>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</si>
  <si>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</si>
  <si>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</si>
  <si>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</si>
  <si>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</si>
  <si>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</si>
  <si>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</si>
  <si>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</si>
  <si>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</si>
  <si>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</si>
  <si>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</si>
  <si>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</si>
  <si>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</si>
  <si>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</si>
  <si>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</si>
  <si>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</si>
  <si>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</si>
  <si>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</si>
  <si>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</si>
  <si>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</si>
  <si>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</si>
  <si>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</si>
  <si>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</si>
  <si>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</si>
  <si>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</si>
  <si>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</si>
  <si>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</si>
  <si>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</si>
  <si>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</si>
  <si>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</si>
  <si>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</si>
  <si>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</si>
  <si>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</si>
  <si>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</si>
  <si>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</si>
  <si>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</si>
  <si>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</si>
  <si>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</si>
  <si>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</si>
  <si>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</si>
  <si>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</si>
  <si>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</si>
  <si>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</si>
  <si>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</si>
  <si>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</si>
  <si>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</si>
  <si>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</si>
  <si>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</si>
  <si>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</si>
  <si>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</si>
  <si>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</si>
  <si>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</si>
  <si>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</si>
  <si>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</si>
  <si>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</si>
  <si>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</si>
  <si>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</si>
  <si>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</si>
  <si>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</si>
  <si>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</si>
  <si>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</si>
  <si>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</si>
  <si>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</si>
  <si>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</si>
  <si>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</si>
  <si>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</si>
  <si>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</si>
  <si>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</si>
  <si>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</si>
  <si>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</si>
  <si>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</si>
  <si>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</si>
  <si>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</si>
  <si>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</si>
  <si>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</si>
  <si>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</si>
  <si>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</si>
  <si>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</si>
  <si>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</si>
  <si>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</si>
  <si>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</si>
  <si>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</si>
  <si>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</si>
  <si>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</si>
  <si>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</si>
  <si>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</si>
  <si>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</si>
  <si>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</si>
  <si>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</si>
  <si>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</si>
  <si>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</si>
  <si>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</si>
  <si>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</si>
  <si>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</si>
  <si>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</si>
  <si>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</si>
  <si>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</si>
  <si>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</si>
  <si>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</si>
  <si>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</si>
  <si>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</si>
  <si>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</si>
  <si>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</si>
  <si>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</si>
  <si>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</si>
  <si>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</si>
  <si>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</si>
  <si>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</si>
  <si>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</si>
  <si>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</si>
  <si>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</si>
  <si>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</si>
  <si>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</si>
  <si>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</si>
  <si>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</si>
  <si>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</si>
  <si>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</si>
  <si>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</si>
  <si>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</si>
  <si>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</si>
  <si>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</si>
  <si>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</si>
  <si>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</si>
  <si>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</si>
  <si>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</si>
  <si>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</si>
  <si>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</si>
  <si>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</si>
  <si>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</si>
  <si>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</si>
  <si>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</si>
  <si>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</si>
  <si>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</si>
  <si>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</si>
  <si>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</si>
  <si>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</si>
  <si>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</si>
  <si>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</si>
  <si>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</si>
  <si>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</si>
  <si>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</si>
  <si>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</si>
  <si>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</si>
  <si>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</si>
  <si>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</si>
  <si>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</si>
  <si>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</si>
  <si>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</si>
  <si>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</si>
  <si>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</si>
  <si>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</si>
  <si>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</si>
  <si>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</si>
  <si>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</si>
  <si>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</si>
  <si>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</si>
  <si>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</si>
  <si>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</si>
  <si>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</si>
  <si>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</si>
  <si>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</si>
  <si>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</si>
  <si>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</si>
  <si>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</si>
  <si>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</si>
  <si>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</si>
  <si>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</si>
  <si>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</si>
  <si>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</si>
  <si>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</si>
  <si>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</si>
  <si>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</si>
  <si>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</si>
  <si>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</si>
  <si>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</si>
  <si>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</si>
  <si>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</si>
  <si>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</si>
  <si>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</si>
  <si>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</si>
  <si>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</si>
  <si>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</si>
  <si>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</si>
  <si>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</si>
  <si>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</si>
  <si>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</si>
  <si>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</si>
  <si>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</si>
  <si>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</si>
  <si>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</si>
  <si>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</si>
  <si>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</si>
  <si>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</si>
  <si>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</si>
  <si>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</si>
  <si>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</si>
  <si>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</si>
  <si>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</si>
  <si>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</si>
  <si>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</si>
  <si>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</si>
  <si>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</si>
  <si>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</si>
  <si>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</si>
  <si>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</si>
  <si>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</si>
  <si>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</si>
  <si>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</si>
  <si>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</si>
  <si>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</si>
  <si>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</si>
  <si>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</si>
  <si>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</si>
  <si>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</si>
  <si>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</si>
  <si>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</si>
  <si>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</si>
  <si>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</si>
  <si>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</si>
  <si>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</si>
  <si>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</si>
  <si>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</si>
  <si>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</si>
  <si>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</si>
  <si>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</si>
  <si>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</si>
  <si>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</si>
  <si>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</si>
  <si>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</si>
  <si>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</si>
  <si>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</si>
  <si>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</si>
  <si>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</si>
  <si>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</si>
  <si>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</si>
  <si>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</si>
  <si>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</si>
  <si>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</si>
  <si>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</si>
  <si>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</si>
  <si>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</si>
  <si>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</si>
  <si>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</si>
  <si>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</si>
  <si>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</si>
  <si>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</si>
  <si>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</si>
  <si>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</si>
  <si>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</si>
  <si>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</si>
  <si>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</si>
  <si>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</si>
  <si>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</si>
  <si>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</si>
  <si>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</si>
  <si>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</si>
  <si>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</si>
  <si>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</si>
  <si>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</si>
  <si>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</si>
  <si>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</si>
  <si>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</si>
  <si>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</si>
  <si>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</si>
  <si>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</si>
  <si>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</si>
  <si>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</si>
  <si>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</si>
  <si>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</si>
  <si>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</si>
  <si>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</si>
  <si>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</si>
  <si>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</si>
  <si>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</si>
  <si>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</si>
  <si>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</si>
  <si>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</si>
  <si>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</si>
  <si>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</si>
  <si>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</si>
  <si>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</si>
  <si>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</si>
  <si>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</si>
  <si>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</si>
  <si>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</si>
  <si>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</si>
  <si>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</si>
  <si>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</si>
  <si>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</si>
  <si>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</si>
  <si>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</si>
  <si>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</si>
  <si>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</si>
  <si>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</si>
  <si>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</si>
  <si>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</si>
  <si>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</si>
  <si>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</si>
  <si>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</si>
  <si>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</si>
  <si>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</si>
  <si>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</si>
  <si>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</si>
  <si>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</si>
  <si>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</si>
  <si>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</si>
  <si>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</si>
  <si>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</si>
  <si>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</si>
  <si>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</si>
  <si>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</si>
  <si>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</si>
  <si>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</si>
  <si>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</si>
  <si>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</si>
  <si>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</si>
  <si>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</si>
  <si>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</si>
  <si>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</si>
  <si>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</si>
  <si>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</si>
  <si>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</si>
  <si>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</si>
  <si>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</si>
  <si>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</si>
  <si>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</si>
  <si>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</si>
  <si>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</si>
  <si>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</si>
  <si>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</si>
  <si>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</si>
  <si>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</si>
  <si>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</si>
  <si>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</si>
  <si>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</si>
  <si>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</si>
  <si>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</si>
  <si>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</si>
  <si>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</si>
  <si>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</si>
  <si>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</si>
  <si>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</si>
  <si>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</si>
  <si>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</si>
  <si>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</si>
  <si>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</si>
  <si>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</si>
  <si>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</si>
  <si>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</si>
  <si>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</si>
  <si>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</si>
  <si>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</si>
  <si>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</si>
  <si>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</si>
  <si>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</si>
  <si>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</si>
  <si>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</si>
  <si>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</si>
  <si>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</si>
  <si>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</si>
  <si>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</si>
  <si>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</si>
  <si>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</si>
  <si>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</si>
  <si>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</si>
  <si>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</si>
  <si>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</si>
  <si>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</si>
  <si>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</si>
  <si>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</si>
  <si>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</si>
  <si>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</si>
  <si>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</si>
  <si>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</si>
  <si>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</si>
  <si>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</si>
  <si>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</si>
  <si>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</si>
  <si>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</si>
  <si>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</si>
  <si>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</si>
  <si>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</si>
  <si>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</si>
  <si>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</si>
  <si>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</si>
  <si>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</si>
  <si>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</si>
  <si>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</si>
  <si>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</si>
  <si>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</si>
  <si>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</si>
  <si>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</si>
  <si>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</si>
  <si>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</si>
  <si>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</si>
  <si>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</si>
  <si>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</si>
  <si>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</si>
  <si>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</si>
  <si>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</si>
  <si>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</si>
  <si>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</si>
  <si>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</si>
  <si>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</si>
  <si>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</si>
  <si>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</si>
  <si>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</si>
  <si>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</si>
  <si>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</si>
  <si>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</si>
  <si>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</si>
  <si>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</si>
  <si>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</si>
  <si>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</si>
  <si>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</si>
  <si>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</si>
  <si>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</si>
  <si>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</si>
  <si>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</si>
  <si>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</si>
  <si>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</si>
  <si>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</si>
  <si>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</si>
  <si>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</si>
  <si>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</si>
  <si>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</si>
  <si>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</si>
  <si>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</si>
  <si>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</si>
  <si>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</si>
  <si>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</si>
  <si>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</si>
  <si>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</si>
  <si>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</si>
  <si>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</si>
  <si>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</si>
  <si>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</si>
  <si>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</si>
  <si>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</si>
  <si>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</si>
  <si>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</si>
  <si>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</si>
  <si>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</si>
  <si>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</si>
  <si>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</si>
  <si>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</si>
  <si>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</si>
  <si>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</si>
  <si>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</si>
  <si>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</si>
  <si>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</si>
  <si>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</si>
  <si>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</si>
  <si>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</si>
  <si>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</si>
  <si>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</si>
  <si>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</si>
  <si>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</si>
  <si>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</si>
  <si>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</si>
  <si>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</si>
  <si>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</si>
  <si>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</si>
  <si>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</si>
  <si>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</si>
  <si>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</si>
  <si>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</si>
  <si>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</si>
  <si>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</si>
  <si>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</si>
  <si>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</si>
  <si>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</si>
  <si>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</si>
  <si>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</si>
  <si>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</si>
  <si>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</si>
  <si>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</si>
  <si>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</si>
  <si>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</si>
  <si>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</si>
  <si>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</si>
  <si>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</si>
  <si>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</si>
  <si>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</si>
  <si>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</si>
  <si>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</si>
  <si>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</si>
  <si>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</si>
  <si>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</si>
  <si>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</si>
  <si>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</si>
  <si>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</si>
  <si>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</si>
  <si>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</si>
  <si>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</si>
  <si>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</si>
  <si>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</si>
  <si>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</si>
  <si>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</si>
  <si>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</si>
  <si>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</si>
  <si>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</si>
  <si>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</si>
  <si>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</si>
  <si>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</si>
  <si>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</si>
  <si>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</si>
  <si>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</si>
  <si>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</si>
  <si>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</si>
  <si>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</si>
  <si>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</si>
  <si>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</si>
  <si>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</si>
  <si>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</si>
  <si>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</si>
  <si>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</si>
  <si>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</si>
  <si>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</si>
  <si>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</si>
  <si>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</si>
  <si>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</si>
  <si>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</si>
  <si>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</si>
  <si>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</si>
  <si>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</si>
  <si>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</si>
  <si>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</si>
  <si>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</si>
  <si>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</si>
  <si>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</si>
  <si>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</si>
  <si>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</si>
  <si>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</si>
  <si>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</si>
  <si>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</si>
  <si>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</si>
  <si>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</si>
  <si>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</si>
  <si>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</si>
  <si>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</si>
  <si>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</si>
  <si>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</si>
  <si>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</si>
  <si>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</si>
  <si>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</si>
  <si>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</si>
  <si>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</si>
  <si>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</si>
  <si>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</si>
  <si>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</si>
  <si>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</si>
  <si>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</si>
  <si>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</si>
  <si>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</si>
  <si>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</si>
  <si>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</si>
  <si>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</si>
  <si>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</si>
  <si>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</si>
  <si>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</si>
  <si>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</si>
  <si>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</si>
  <si>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</si>
  <si>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</si>
  <si>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</si>
  <si>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</si>
  <si>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</si>
  <si>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</si>
  <si>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</si>
  <si>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</si>
  <si>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</si>
  <si>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</si>
  <si>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</si>
  <si>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</si>
  <si>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</si>
  <si>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</si>
  <si>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</si>
  <si>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</si>
  <si>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</si>
  <si>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</si>
  <si>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</si>
  <si>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</si>
  <si>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</si>
  <si>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</si>
  <si>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</si>
  <si>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</si>
  <si>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</si>
  <si>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</si>
  <si>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</si>
  <si>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</si>
  <si>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</si>
  <si>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</si>
  <si>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</si>
  <si>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</si>
  <si>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</si>
  <si>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</si>
  <si>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</si>
  <si>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</si>
  <si>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</si>
  <si>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</si>
  <si>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</si>
  <si>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</si>
  <si>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</si>
  <si>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</si>
  <si>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</si>
  <si>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</si>
  <si>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</si>
  <si>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</si>
  <si>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</si>
  <si>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</si>
  <si>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</si>
  <si>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</si>
  <si>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</si>
  <si>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</si>
  <si>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</si>
  <si>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</si>
  <si>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</si>
  <si>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</si>
  <si>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</si>
  <si>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</si>
  <si>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</si>
  <si>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</si>
  <si>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</si>
  <si>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</si>
  <si>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</si>
  <si>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</si>
  <si>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</si>
  <si>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</si>
  <si>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</si>
  <si>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</si>
  <si>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</si>
  <si>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</si>
  <si>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</si>
  <si>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</si>
  <si>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</si>
  <si>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</si>
  <si>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</si>
  <si>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</si>
  <si>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</si>
  <si>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</si>
  <si>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</si>
  <si>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</si>
  <si>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</si>
  <si>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</si>
  <si>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</si>
  <si>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</si>
  <si>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</si>
  <si>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</si>
  <si>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</si>
  <si>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</si>
  <si>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</si>
  <si>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</si>
  <si>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</si>
  <si>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</si>
  <si>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</si>
  <si>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</si>
  <si>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</si>
  <si>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</si>
  <si>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</si>
  <si>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</si>
  <si>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</si>
  <si>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</si>
  <si>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</si>
  <si>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</si>
  <si>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</si>
  <si>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</si>
  <si>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</si>
  <si>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</si>
  <si>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</si>
  <si>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</si>
  <si>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</si>
  <si>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</si>
  <si>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</si>
  <si>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</si>
  <si>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</si>
  <si>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</si>
  <si>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</si>
  <si>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</si>
  <si>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</si>
  <si>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</si>
  <si>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</si>
  <si>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</si>
  <si>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</si>
  <si>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</si>
  <si>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</si>
  <si>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</si>
  <si>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</si>
  <si>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</si>
  <si>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</si>
  <si>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</si>
  <si>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</si>
  <si>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</si>
  <si>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</si>
  <si>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</si>
  <si>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</si>
  <si>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</si>
  <si>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</si>
  <si>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</si>
  <si>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</si>
  <si>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</si>
  <si>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</si>
  <si>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</si>
  <si>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</si>
  <si>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</si>
  <si>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</si>
  <si>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</si>
  <si>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</si>
  <si>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</si>
  <si>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</si>
  <si>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</si>
  <si>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</si>
  <si>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</si>
  <si>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</si>
  <si>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</si>
  <si>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</si>
  <si>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</si>
  <si>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</si>
  <si>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</si>
  <si>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</si>
  <si>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</si>
  <si>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</si>
  <si>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</si>
  <si>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</si>
  <si>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</si>
  <si>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</si>
  <si>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</si>
  <si>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</si>
  <si>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</si>
  <si>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</si>
  <si>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</si>
  <si>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</si>
  <si>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</si>
  <si>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</si>
  <si>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</si>
  <si>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</si>
  <si>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</si>
  <si>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</si>
  <si>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</si>
  <si>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</si>
  <si>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</si>
  <si>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</si>
  <si>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</si>
  <si>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</si>
  <si>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</si>
  <si>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</si>
  <si>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</si>
  <si>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</si>
  <si>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</si>
  <si>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</si>
  <si>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</si>
  <si>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</si>
  <si>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</si>
  <si>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</si>
  <si>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</si>
  <si>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</si>
  <si>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</si>
  <si>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</si>
  <si>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</si>
  <si>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</si>
  <si>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</si>
  <si>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</si>
  <si>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</si>
  <si>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</si>
  <si>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</si>
  <si>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</si>
  <si>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</si>
  <si>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</si>
  <si>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</si>
  <si>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</si>
  <si>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</si>
  <si>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</si>
  <si>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</si>
  <si>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</si>
  <si>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</si>
  <si>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</si>
  <si>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</si>
  <si>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</si>
  <si>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</si>
  <si>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</si>
  <si>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</si>
  <si>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</si>
  <si>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</si>
  <si>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</si>
  <si>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</si>
  <si>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</si>
  <si>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</si>
  <si>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</si>
  <si>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</si>
  <si>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</si>
  <si>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</si>
  <si>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</si>
  <si>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</si>
  <si>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</si>
  <si>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</si>
  <si>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</si>
  <si>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</si>
  <si>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</si>
  <si>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</si>
  <si>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</si>
  <si>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</si>
  <si>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</si>
  <si>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</si>
  <si>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</si>
  <si>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</si>
  <si>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</si>
  <si>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</si>
  <si>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</si>
  <si>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</si>
  <si>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</si>
  <si>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</si>
  <si>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</si>
  <si>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</si>
  <si>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</si>
  <si>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</si>
  <si>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</si>
  <si>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</si>
  <si>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</si>
  <si>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</si>
  <si>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</si>
  <si>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</si>
  <si>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</si>
  <si>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</si>
  <si>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</si>
  <si>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</si>
  <si>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</si>
  <si>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</si>
  <si>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</si>
  <si>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</si>
  <si>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</si>
  <si>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</si>
  <si>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</si>
  <si>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</si>
  <si>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</si>
  <si>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</si>
  <si>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</si>
  <si>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</si>
  <si>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</si>
  <si>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</si>
  <si>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</si>
  <si>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</si>
  <si>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</si>
  <si>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</si>
  <si>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</si>
  <si>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</si>
  <si>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</si>
  <si>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</si>
  <si>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</si>
  <si>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</si>
  <si>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</si>
  <si>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</si>
  <si>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</si>
  <si>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</si>
  <si>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</si>
  <si>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</si>
  <si>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</si>
  <si>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</si>
  <si>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</si>
  <si>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</si>
  <si>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</si>
  <si>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</si>
  <si>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</si>
  <si>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</si>
  <si>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</si>
  <si>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</si>
  <si>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</si>
  <si>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</si>
  <si>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</si>
  <si>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</si>
  <si>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</si>
  <si>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</si>
  <si>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</si>
  <si>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</si>
  <si>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</si>
  <si>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</si>
  <si>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</si>
  <si>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</si>
  <si>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</si>
  <si>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</si>
  <si>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</si>
  <si>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</si>
  <si>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</si>
  <si>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</si>
  <si>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</si>
  <si>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</si>
  <si>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</si>
  <si>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</si>
  <si>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</si>
  <si>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</si>
  <si>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</si>
  <si>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</si>
  <si>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</si>
  <si>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</si>
  <si>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</si>
  <si>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</si>
  <si>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</si>
  <si>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</si>
  <si>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</si>
  <si>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</si>
  <si>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</si>
  <si>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</si>
  <si>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</si>
  <si>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</si>
  <si>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</si>
  <si>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</si>
  <si>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</si>
  <si>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</si>
  <si>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</si>
  <si>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</si>
  <si>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</si>
  <si>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</si>
  <si>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</si>
  <si>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</si>
  <si>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</si>
  <si>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</si>
  <si>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</si>
  <si>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</si>
  <si>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</si>
  <si>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</si>
  <si>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</si>
  <si>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</si>
  <si>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</si>
  <si>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</si>
  <si>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</si>
  <si>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</si>
  <si>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</si>
  <si>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</si>
  <si>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</si>
  <si>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</si>
  <si>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</si>
  <si>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</si>
  <si>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</si>
  <si>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</si>
  <si>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</si>
  <si>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</si>
  <si>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</si>
  <si>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</si>
  <si>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</si>
  <si>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</si>
  <si>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</si>
  <si>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</si>
  <si>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</si>
  <si>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</si>
  <si>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</si>
  <si>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</si>
  <si>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</si>
  <si>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</si>
  <si>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</si>
  <si>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</si>
  <si>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</si>
  <si>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</si>
  <si>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</si>
  <si>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</si>
  <si>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</si>
  <si>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</si>
  <si>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</si>
  <si>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</si>
  <si>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</si>
  <si>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</si>
  <si>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</si>
  <si>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</si>
  <si>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</si>
  <si>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</si>
  <si>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</si>
  <si>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</si>
  <si>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</si>
  <si>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</si>
  <si>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</si>
  <si>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</si>
  <si>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</si>
  <si>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</si>
  <si>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</si>
  <si>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</si>
  <si>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</si>
  <si>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</si>
  <si>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</si>
  <si>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</si>
  <si>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</si>
  <si>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</si>
  <si>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</si>
  <si>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</si>
  <si>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</si>
  <si>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</si>
  <si>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</si>
  <si>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</si>
  <si>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</si>
  <si>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</si>
  <si>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</si>
  <si>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</si>
  <si>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</si>
  <si>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</si>
  <si>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</si>
  <si>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</si>
  <si>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</si>
  <si>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</si>
  <si>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</si>
  <si>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</si>
  <si>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</si>
  <si>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</si>
  <si>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</si>
  <si>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</si>
  <si>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</si>
  <si>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</si>
  <si>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</si>
  <si>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</si>
  <si>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</si>
  <si>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</si>
  <si>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</si>
  <si>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</si>
  <si>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</si>
  <si>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</si>
  <si>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</si>
  <si>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</si>
  <si>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</si>
  <si>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</si>
  <si>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</si>
  <si>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</si>
  <si>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</si>
  <si>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</si>
  <si>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</si>
  <si>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</si>
  <si>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</si>
  <si>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</si>
  <si>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</si>
  <si>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</si>
  <si>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</si>
  <si>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</si>
  <si>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</si>
  <si>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</si>
  <si>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</si>
  <si>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</si>
  <si>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</si>
  <si>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</si>
  <si>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</si>
  <si>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</si>
  <si>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</si>
  <si>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</si>
  <si>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</si>
  <si>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</si>
  <si>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</si>
  <si>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</si>
  <si>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</si>
  <si>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</si>
  <si>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</si>
  <si>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</si>
  <si>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</si>
  <si>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</si>
  <si>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</si>
  <si>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</si>
  <si>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</si>
  <si>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</si>
  <si>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</si>
  <si>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</si>
  <si>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</si>
  <si>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</si>
  <si>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</si>
  <si>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</si>
  <si>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</si>
  <si>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</si>
  <si>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</si>
  <si>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</si>
  <si>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</si>
  <si>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</si>
  <si>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</si>
  <si>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</si>
  <si>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</si>
  <si>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</si>
  <si>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</si>
  <si>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</si>
  <si>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</si>
  <si>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</si>
  <si>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</si>
  <si>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</si>
  <si>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</si>
  <si>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</si>
  <si>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</si>
  <si>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</si>
  <si>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</si>
  <si>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</si>
  <si>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</si>
  <si>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</si>
  <si>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</si>
  <si>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</si>
  <si>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</si>
  <si>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</si>
  <si>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</si>
  <si>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</si>
  <si>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</si>
  <si>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</si>
  <si>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</si>
  <si>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</si>
  <si>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</si>
  <si>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</si>
  <si>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</si>
  <si>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</si>
  <si>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</si>
  <si>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</si>
  <si>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</si>
  <si>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</si>
  <si>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</si>
  <si>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</si>
  <si>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</si>
  <si>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</si>
  <si>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</si>
  <si>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</si>
  <si>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</si>
  <si>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</si>
  <si>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</si>
  <si>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</si>
  <si>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</si>
  <si>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</si>
  <si>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</si>
  <si>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</si>
  <si>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</si>
  <si>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</si>
  <si>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</si>
  <si>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</si>
  <si>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</si>
  <si>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</si>
  <si>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</si>
  <si>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</si>
  <si>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</si>
  <si>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</si>
  <si>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</si>
  <si>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</si>
  <si>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</si>
  <si>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</si>
  <si>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</si>
  <si>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</si>
  <si>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</si>
  <si>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</si>
  <si>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</si>
  <si>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</si>
  <si>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</si>
  <si>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</si>
  <si>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</si>
  <si>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</si>
  <si>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</si>
  <si>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</si>
  <si>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</si>
  <si>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</si>
  <si>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</si>
  <si>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</si>
  <si>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</si>
  <si>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</si>
  <si>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</si>
  <si>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</si>
  <si>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</si>
  <si>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</si>
  <si>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</si>
  <si>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</si>
  <si>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</si>
  <si>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</si>
  <si>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</si>
  <si>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</si>
  <si>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</si>
  <si>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</si>
  <si>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</si>
  <si>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</si>
  <si>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</si>
  <si>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</si>
  <si>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</si>
  <si>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</si>
  <si>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</si>
  <si>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</si>
  <si>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</si>
  <si>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</si>
  <si>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</si>
  <si>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</si>
  <si>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</si>
  <si>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</si>
  <si>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</si>
  <si>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</si>
  <si>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</si>
  <si>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</si>
  <si>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</si>
  <si>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</si>
  <si>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</si>
  <si>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</si>
  <si>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</si>
  <si>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</si>
  <si>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</si>
  <si>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</si>
  <si>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</si>
  <si>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</si>
  <si>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</si>
  <si>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</si>
  <si>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</si>
  <si>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</si>
  <si>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</si>
  <si>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</si>
  <si>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</si>
  <si>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</si>
  <si>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</si>
  <si>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</si>
  <si>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</si>
  <si>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</si>
  <si>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</si>
  <si>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</si>
  <si>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</si>
  <si>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</si>
  <si>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</si>
  <si>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</si>
  <si>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</si>
  <si>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</si>
  <si>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</si>
  <si>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</si>
  <si>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</si>
  <si>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</si>
  <si>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</si>
  <si>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</si>
  <si>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</si>
  <si>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</si>
  <si>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</si>
  <si>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</si>
  <si>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</si>
  <si>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</si>
  <si>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</si>
  <si>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</si>
  <si>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</si>
  <si>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</si>
  <si>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</si>
  <si>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</si>
  <si>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</si>
  <si>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</si>
  <si>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</si>
  <si>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</si>
  <si>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</si>
  <si>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</si>
  <si>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</si>
  <si>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</si>
  <si>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</si>
  <si>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</si>
  <si>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</si>
  <si>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</si>
  <si>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</si>
  <si>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</si>
  <si>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</si>
  <si>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</si>
  <si>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</si>
  <si>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</si>
  <si>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</si>
  <si>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</si>
  <si>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</si>
  <si>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</si>
  <si>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</si>
  <si>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</si>
  <si>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</si>
  <si>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</si>
  <si>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</si>
  <si>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</si>
  <si>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</si>
  <si>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</si>
  <si>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</si>
  <si>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</si>
  <si>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</si>
  <si>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</si>
  <si>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</si>
  <si>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</si>
  <si>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</si>
  <si>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</si>
  <si>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</si>
  <si>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</si>
  <si>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</si>
  <si>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</si>
  <si>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</si>
  <si>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</si>
  <si>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</si>
  <si>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</si>
  <si>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</si>
  <si>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</si>
  <si>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</si>
  <si>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</si>
  <si>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</si>
  <si>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</si>
  <si>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</si>
  <si>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</si>
  <si>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</si>
  <si>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</si>
  <si>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</si>
  <si>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</si>
  <si>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</si>
  <si>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</si>
  <si>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</si>
  <si>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</si>
  <si>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</si>
  <si>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</si>
  <si>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</si>
  <si>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</si>
  <si>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</si>
  <si>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</si>
  <si>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</si>
  <si>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</si>
  <si>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</si>
  <si>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</si>
  <si>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</si>
  <si>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</si>
  <si>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</si>
  <si>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</si>
  <si>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</si>
  <si>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</si>
  <si>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</si>
  <si>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</si>
  <si>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</si>
  <si>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</si>
  <si>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</si>
  <si>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</si>
  <si>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</si>
  <si>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</si>
  <si>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</si>
  <si>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</si>
  <si>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</si>
  <si>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</si>
  <si>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</si>
  <si>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</si>
  <si>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</si>
  <si>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</si>
  <si>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</si>
  <si>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</si>
  <si>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</si>
  <si>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</si>
  <si>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</si>
  <si>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</si>
  <si>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</si>
  <si>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</si>
  <si>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</si>
  <si>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</si>
  <si>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</si>
  <si>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</si>
  <si>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</si>
  <si>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</si>
  <si>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</si>
  <si>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</si>
  <si>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</si>
  <si>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</si>
  <si>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</si>
  <si>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</si>
  <si>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</si>
  <si>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</si>
  <si>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</si>
  <si>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</si>
  <si>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</si>
  <si>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</si>
  <si>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</si>
  <si>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</si>
  <si>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</si>
  <si>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</si>
  <si>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</si>
  <si>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</si>
  <si>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</si>
  <si>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</si>
  <si>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</si>
  <si>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</si>
  <si>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</si>
  <si>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</si>
  <si>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</si>
  <si>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</si>
  <si>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</si>
  <si>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</si>
  <si>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</si>
  <si>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</si>
  <si>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</si>
  <si>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</si>
  <si>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</si>
  <si>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</si>
  <si>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</si>
  <si>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</si>
  <si>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</si>
  <si>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</si>
  <si>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</si>
  <si>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</si>
  <si>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</si>
  <si>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</si>
  <si>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</si>
  <si>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</si>
  <si>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</si>
  <si>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</si>
  <si>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</si>
  <si>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</si>
  <si>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</si>
  <si>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</si>
  <si>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</si>
  <si>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</si>
  <si>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</si>
  <si>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</si>
  <si>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</si>
  <si>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</si>
  <si>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</si>
  <si>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</si>
  <si>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</si>
  <si>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</si>
  <si>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</si>
  <si>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</si>
  <si>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</si>
  <si>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</si>
  <si>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</si>
  <si>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</si>
  <si>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</si>
  <si>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</si>
  <si>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</si>
  <si>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</si>
  <si>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</si>
  <si>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</si>
  <si>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</si>
  <si>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</si>
  <si>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</si>
  <si>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</si>
  <si>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</si>
  <si>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</si>
  <si>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</si>
  <si>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</si>
  <si>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</si>
  <si>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</si>
  <si>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</si>
  <si>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</si>
  <si>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</si>
  <si>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</si>
  <si>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</si>
  <si>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</si>
  <si>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</si>
  <si>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</si>
  <si>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</si>
  <si>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</si>
  <si>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</si>
  <si>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</si>
  <si>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</si>
  <si>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</si>
  <si>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</si>
  <si>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</si>
  <si>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</si>
  <si>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</si>
  <si>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</si>
  <si>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</si>
  <si>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</si>
  <si>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</si>
  <si>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</si>
  <si>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</si>
  <si>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</si>
  <si>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</si>
  <si>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</si>
  <si>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</si>
  <si>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</si>
  <si>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</si>
  <si>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</si>
  <si>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</si>
  <si>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</si>
  <si>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</si>
  <si>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</si>
  <si>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</si>
  <si>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</si>
  <si>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</si>
  <si>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</si>
  <si>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</si>
  <si>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</si>
  <si>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</si>
  <si>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</si>
  <si>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</si>
  <si>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</si>
  <si>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</si>
  <si>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</si>
  <si>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</si>
  <si>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</si>
  <si>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</si>
  <si>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</si>
  <si>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</si>
  <si>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</si>
  <si>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</si>
  <si>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</si>
  <si>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</si>
  <si>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</si>
  <si>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</si>
  <si>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</si>
  <si>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</si>
  <si>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</si>
  <si>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</si>
  <si>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</si>
  <si>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</si>
  <si>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</si>
  <si>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</si>
  <si>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</si>
  <si>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</si>
  <si>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</si>
  <si>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</si>
  <si>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</si>
  <si>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</si>
  <si>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</si>
  <si>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</si>
  <si>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</si>
  <si>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</si>
  <si>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</si>
  <si>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</si>
  <si>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</si>
  <si>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</si>
  <si>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</si>
  <si>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</si>
  <si>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</si>
  <si>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</si>
  <si>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</si>
  <si>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</si>
  <si>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</si>
  <si>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</si>
  <si>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</si>
  <si>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</si>
  <si>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</si>
  <si>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</si>
  <si>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</si>
  <si>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</si>
  <si>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</si>
  <si>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</si>
  <si>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</si>
  <si>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</si>
  <si>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</si>
  <si>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</si>
  <si>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</si>
  <si>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</si>
  <si>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</si>
  <si>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</si>
  <si>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</si>
  <si>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</si>
  <si>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</si>
  <si>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</si>
  <si>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</si>
  <si>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</si>
  <si>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</si>
  <si>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</si>
  <si>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</si>
  <si>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</si>
  <si>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</si>
  <si>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</si>
  <si>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</si>
  <si>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</si>
  <si>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</si>
  <si>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</si>
  <si>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</si>
  <si>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</si>
  <si>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</si>
  <si>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</si>
  <si>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</si>
  <si>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</si>
  <si>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</si>
  <si>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</si>
  <si>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</si>
  <si>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</si>
  <si>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</si>
  <si>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</si>
  <si>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</si>
  <si>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</si>
  <si>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</si>
  <si>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</si>
  <si>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</si>
  <si>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</si>
  <si>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</si>
  <si>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</si>
  <si>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</si>
  <si>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</si>
  <si>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</si>
  <si>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</si>
  <si>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</si>
  <si>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</si>
  <si>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</si>
  <si>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</si>
  <si>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</si>
  <si>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</si>
  <si>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</si>
  <si>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</si>
  <si>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</si>
  <si>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</si>
  <si>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</si>
  <si>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</si>
  <si>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</si>
  <si>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</si>
  <si>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</si>
  <si>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</si>
  <si>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</si>
  <si>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</si>
  <si>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</si>
  <si>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</si>
  <si>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</si>
  <si>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</si>
  <si>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</si>
  <si>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</si>
  <si>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</si>
  <si>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</si>
  <si>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</si>
  <si>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</si>
  <si>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</si>
  <si>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</si>
  <si>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</si>
  <si>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</si>
  <si>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</si>
  <si>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</si>
  <si>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</si>
  <si>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</si>
  <si>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</si>
  <si>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</si>
  <si>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</si>
  <si>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</si>
  <si>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</si>
  <si>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</si>
  <si>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</si>
  <si>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</si>
  <si>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</si>
  <si>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</si>
  <si>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</si>
  <si>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</si>
  <si>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</si>
  <si>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</si>
  <si>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</si>
  <si>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</si>
  <si>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</si>
  <si>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</si>
  <si>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</si>
  <si>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</si>
  <si>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</si>
  <si>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</si>
  <si>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</si>
  <si>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</si>
  <si>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</si>
  <si>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</si>
  <si>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</si>
  <si>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</si>
  <si>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</si>
  <si>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</si>
  <si>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</si>
  <si>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</si>
  <si>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</si>
  <si>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</si>
  <si>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</si>
  <si>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</si>
  <si>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</si>
  <si>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</si>
  <si>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</si>
  <si>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</si>
  <si>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</si>
  <si>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</si>
  <si>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</si>
  <si>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</si>
  <si>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</si>
  <si>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</si>
  <si>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</si>
  <si>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</si>
  <si>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</si>
  <si>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</si>
  <si>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</si>
  <si>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</si>
  <si>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</si>
  <si>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</si>
  <si>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</si>
  <si>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</si>
  <si>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</si>
  <si>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</si>
  <si>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</si>
  <si>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</si>
  <si>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</si>
  <si>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</si>
  <si>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</si>
  <si>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</si>
  <si>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</si>
  <si>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</si>
  <si>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</si>
  <si>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</si>
  <si>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</si>
  <si>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</si>
  <si>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</si>
  <si>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</si>
  <si>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</si>
  <si>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</si>
  <si>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</si>
  <si>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</si>
  <si>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</si>
  <si>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</si>
  <si>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</si>
  <si>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</si>
  <si>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</si>
  <si>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</si>
  <si>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</si>
  <si>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</si>
  <si>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</si>
  <si>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</si>
  <si>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</si>
  <si>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</si>
  <si>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</si>
  <si>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</si>
  <si>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</si>
  <si>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</si>
  <si>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</si>
  <si>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</si>
  <si>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</si>
  <si>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</si>
  <si>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</si>
  <si>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</si>
  <si>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</si>
  <si>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</si>
  <si>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</si>
  <si>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</si>
  <si>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</si>
  <si>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</si>
  <si>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</si>
  <si>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</si>
  <si>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</si>
  <si>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</si>
  <si>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</si>
  <si>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</si>
  <si>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</si>
  <si>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</si>
  <si>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</si>
  <si>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</si>
  <si>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</si>
  <si>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</si>
  <si>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</si>
  <si>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</si>
  <si>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</si>
  <si>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</si>
  <si>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</si>
  <si>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</si>
  <si>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</si>
  <si>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</si>
  <si>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</si>
  <si>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</si>
  <si>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</si>
  <si>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</si>
  <si>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</si>
  <si>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</si>
  <si>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</si>
  <si>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</si>
  <si>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</si>
  <si>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</si>
  <si>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</si>
  <si>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</si>
  <si>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</si>
  <si>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</si>
  <si>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</si>
  <si>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</si>
  <si>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</si>
  <si>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</si>
  <si>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</si>
  <si>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</si>
  <si>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</si>
  <si>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</si>
  <si>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</si>
  <si>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</si>
  <si>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</si>
  <si>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</si>
  <si>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</si>
  <si>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</si>
  <si>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</si>
  <si>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</si>
  <si>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</si>
  <si>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</si>
  <si>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</si>
  <si>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</si>
  <si>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</si>
  <si>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</si>
  <si>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</si>
  <si>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</si>
  <si>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</si>
  <si>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</si>
  <si>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</si>
  <si>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</si>
  <si>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</si>
  <si>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</si>
  <si>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</si>
  <si>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</si>
  <si>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</si>
  <si>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</si>
  <si>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</si>
  <si>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</si>
  <si>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</si>
  <si>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</si>
  <si>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</si>
  <si>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</si>
  <si>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</si>
  <si>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</si>
  <si>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</si>
  <si>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</si>
  <si>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</si>
  <si>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</si>
  <si>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</si>
  <si>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</si>
  <si>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</si>
  <si>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</si>
  <si>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</si>
  <si>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</si>
  <si>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</si>
  <si>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</si>
  <si>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</si>
  <si>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</si>
  <si>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</si>
  <si>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</si>
  <si>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</si>
  <si>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</si>
  <si>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</si>
  <si>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</si>
  <si>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</si>
  <si>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</si>
  <si>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</si>
  <si>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</si>
  <si>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</si>
  <si>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</si>
  <si>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</si>
  <si>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</si>
  <si>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</si>
  <si>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</si>
  <si>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</si>
  <si>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</si>
  <si>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</si>
  <si>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</si>
  <si>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</si>
  <si>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</si>
  <si>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</si>
  <si>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</si>
  <si>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</si>
  <si>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</si>
  <si>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</si>
  <si>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</si>
  <si>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</si>
  <si>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</si>
  <si>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</si>
  <si>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</si>
  <si>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</si>
  <si>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</si>
  <si>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</si>
  <si>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</si>
  <si>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</si>
  <si>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</si>
  <si>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</si>
  <si>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</si>
  <si>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</si>
  <si>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</si>
  <si>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</si>
  <si>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</si>
  <si>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</si>
  <si>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</si>
  <si>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</si>
  <si>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</si>
  <si>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</si>
  <si>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</si>
  <si>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</si>
  <si>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</si>
  <si>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</si>
  <si>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</si>
  <si>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</si>
  <si>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</si>
  <si>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</si>
  <si>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</si>
  <si>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</si>
  <si>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</si>
  <si>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</si>
  <si>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</si>
  <si>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</si>
  <si>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</si>
  <si>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</si>
  <si>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</si>
  <si>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</si>
  <si>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</si>
  <si>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</si>
  <si>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</si>
  <si>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</si>
  <si>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</si>
  <si>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</si>
  <si>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</si>
  <si>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</si>
  <si>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</si>
  <si>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</si>
  <si>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</si>
  <si>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</si>
  <si>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</si>
  <si>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</si>
  <si>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</si>
  <si>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</si>
  <si>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</si>
  <si>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</si>
  <si>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</si>
  <si>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</si>
  <si>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</si>
  <si>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</si>
  <si>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</si>
  <si>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</si>
  <si>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</si>
  <si>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</si>
  <si>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</si>
  <si>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</si>
  <si>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</si>
  <si>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</si>
  <si>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</si>
  <si>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</si>
  <si>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</si>
  <si>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</si>
  <si>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</si>
  <si>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</si>
  <si>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</si>
  <si>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</si>
  <si>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</si>
  <si>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</si>
  <si>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</si>
  <si>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</si>
  <si>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</si>
  <si>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</si>
  <si>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</si>
  <si>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</si>
  <si>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</si>
  <si>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</si>
  <si>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</si>
  <si>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</si>
  <si>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</si>
  <si>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</si>
  <si>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</si>
  <si>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</si>
  <si>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</si>
  <si>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</si>
  <si>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</si>
  <si>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</si>
  <si>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</si>
  <si>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</si>
  <si>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</si>
  <si>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</si>
  <si>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</si>
  <si>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</si>
  <si>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</si>
  <si>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</si>
  <si>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</si>
  <si>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</si>
  <si>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</si>
  <si>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</si>
  <si>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</si>
  <si>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</si>
  <si>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</si>
  <si>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</si>
  <si>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</si>
  <si>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</si>
  <si>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</si>
  <si>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</si>
  <si>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</si>
  <si>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</si>
  <si>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</si>
  <si>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</si>
  <si>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</si>
  <si>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</si>
  <si>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</si>
  <si>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</si>
  <si>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</si>
  <si>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</si>
  <si>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</si>
  <si>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</si>
  <si>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</si>
  <si>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</si>
  <si>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</si>
  <si>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</si>
  <si>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</si>
  <si>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</si>
  <si>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</si>
  <si>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</si>
  <si>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</si>
  <si>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</si>
  <si>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</si>
  <si>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</si>
  <si>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</si>
  <si>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</si>
  <si>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</si>
  <si>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</si>
  <si>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</si>
  <si>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</si>
  <si>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</si>
  <si>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</si>
  <si>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</si>
  <si>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</si>
  <si>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</si>
  <si>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</si>
  <si>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</si>
  <si>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</si>
  <si>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</si>
  <si>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</si>
  <si>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</si>
  <si>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</si>
  <si>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</si>
  <si>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</si>
  <si>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</si>
  <si>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</si>
  <si>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</si>
  <si>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</si>
  <si>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</si>
  <si>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</si>
  <si>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</si>
  <si>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</si>
  <si>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</si>
  <si>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</si>
  <si>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</si>
  <si>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</si>
  <si>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</si>
  <si>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</si>
  <si>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</si>
  <si>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</si>
  <si>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</si>
  <si>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</si>
  <si>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</si>
  <si>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</si>
  <si>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</si>
  <si>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</si>
  <si>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</si>
  <si>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</si>
  <si>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</si>
  <si>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</si>
  <si>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</si>
  <si>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</si>
  <si>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</si>
  <si>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</si>
  <si>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</si>
  <si>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</si>
  <si>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</si>
  <si>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</si>
  <si>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</si>
  <si>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</si>
  <si>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</si>
  <si>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</si>
  <si>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</si>
  <si>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</si>
  <si>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</si>
  <si>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</si>
  <si>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</si>
  <si>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</si>
  <si>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</si>
  <si>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</si>
  <si>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</si>
  <si>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</si>
  <si>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</si>
  <si>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</si>
  <si>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</si>
  <si>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</si>
  <si>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</si>
  <si>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</si>
  <si>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</si>
  <si>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</si>
  <si>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</si>
  <si>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</si>
  <si>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</si>
  <si>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</si>
  <si>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</si>
  <si>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</si>
  <si>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</si>
  <si>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</si>
  <si>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</si>
  <si>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</si>
  <si>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</si>
  <si>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</si>
  <si>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</si>
  <si>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</si>
  <si>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</si>
  <si>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</si>
  <si>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</si>
  <si>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</si>
  <si>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</si>
  <si>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</si>
  <si>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</si>
  <si>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</si>
  <si>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</si>
  <si>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</si>
  <si>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</si>
  <si>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</si>
  <si>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</si>
  <si>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</si>
  <si>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</si>
  <si>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</si>
  <si>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</si>
  <si>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</si>
  <si>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</si>
  <si>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</si>
  <si>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</si>
  <si>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</si>
  <si>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</si>
  <si>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</si>
  <si>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</si>
  <si>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</si>
  <si>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</si>
  <si>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</si>
  <si>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</si>
  <si>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</si>
  <si>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</si>
  <si>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</si>
  <si>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</si>
  <si>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</si>
  <si>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</si>
  <si>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</si>
  <si>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</si>
  <si>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</si>
  <si>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</si>
  <si>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</si>
  <si>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</si>
  <si>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</si>
  <si>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</si>
  <si>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</si>
  <si>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</si>
  <si>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</si>
  <si>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</si>
  <si>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</si>
  <si>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</si>
  <si>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</si>
  <si>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</si>
  <si>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</si>
  <si>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</si>
  <si>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</si>
  <si>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</si>
  <si>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</si>
  <si>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</si>
  <si>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</si>
  <si>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</si>
  <si>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</si>
  <si>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</si>
  <si>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</si>
  <si>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</si>
  <si>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</si>
  <si>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</si>
  <si>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</si>
  <si>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</si>
  <si>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</si>
  <si>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</si>
  <si>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</si>
  <si>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</si>
  <si>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</si>
  <si>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</si>
  <si>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</si>
  <si>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</si>
  <si>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</si>
  <si>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</si>
  <si>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</si>
  <si>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</si>
  <si>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</si>
  <si>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</si>
  <si>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</si>
  <si>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</si>
  <si>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</si>
  <si>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</si>
  <si>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</si>
  <si>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</si>
  <si>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</si>
  <si>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</si>
  <si>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</si>
  <si>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</si>
  <si>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</si>
  <si>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</si>
  <si>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</si>
  <si>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</si>
  <si>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</si>
  <si>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</si>
  <si>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</si>
  <si>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</si>
  <si>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</si>
  <si>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</si>
  <si>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</si>
  <si>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</si>
  <si>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</si>
  <si>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</si>
  <si>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</si>
  <si>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</si>
  <si>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</si>
  <si>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</si>
  <si>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</si>
  <si>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</si>
  <si>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</si>
  <si>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</si>
  <si>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</si>
  <si>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</si>
  <si>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</si>
  <si>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</si>
  <si>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</si>
  <si>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</si>
  <si>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</si>
  <si>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</si>
  <si>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</si>
  <si>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</si>
  <si>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</si>
  <si>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</si>
  <si>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</si>
  <si>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</si>
  <si>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</si>
  <si>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</si>
  <si>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</si>
  <si>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</si>
  <si>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</si>
  <si>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</si>
  <si>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</si>
  <si>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</si>
  <si>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</si>
  <si>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</si>
  <si>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</si>
  <si>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</si>
  <si>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</si>
  <si>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</si>
  <si>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</si>
  <si>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</si>
  <si>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</si>
  <si>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</si>
  <si>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</si>
  <si>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</si>
  <si>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</si>
  <si>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</si>
  <si>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</si>
  <si>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</si>
  <si>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</si>
  <si>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</si>
  <si>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</si>
  <si>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</si>
  <si>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</si>
  <si>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</si>
  <si>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</si>
  <si>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</si>
  <si>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</si>
  <si>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</si>
  <si>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</si>
  <si>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</si>
  <si>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</si>
  <si>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</si>
  <si>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</si>
  <si>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</si>
  <si>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</si>
  <si>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</si>
  <si>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</si>
  <si>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</si>
  <si>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</si>
  <si>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</si>
  <si>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</si>
  <si>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</si>
  <si>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</si>
  <si>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</si>
  <si>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</si>
  <si>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</si>
  <si>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</si>
  <si>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</si>
  <si>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</si>
  <si>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</si>
  <si>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</si>
  <si>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</si>
  <si>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</si>
  <si>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</si>
  <si>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</si>
  <si>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</si>
  <si>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</si>
  <si>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</si>
  <si>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</si>
  <si>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</si>
  <si>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</si>
  <si>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</si>
  <si>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</si>
  <si>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</si>
  <si>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</si>
  <si>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</si>
  <si>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</si>
  <si>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</si>
  <si>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</si>
  <si>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</si>
  <si>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</si>
  <si>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</si>
  <si>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</si>
  <si>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</si>
  <si>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</si>
  <si>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</si>
  <si>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</si>
  <si>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</si>
  <si>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</si>
  <si>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</si>
  <si>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</si>
  <si>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</si>
  <si>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</si>
  <si>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</si>
  <si>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</si>
  <si>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</si>
  <si>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</si>
  <si>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</si>
  <si>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</si>
  <si>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</si>
  <si>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</si>
  <si>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</si>
  <si>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</si>
  <si>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</si>
  <si>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</si>
  <si>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</si>
  <si>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</si>
  <si>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</si>
  <si>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</si>
  <si>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</si>
  <si>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</si>
  <si>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</si>
  <si>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</si>
  <si>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</si>
  <si>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</si>
  <si>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</si>
  <si>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</si>
  <si>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</si>
  <si>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</si>
  <si>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</si>
  <si>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</si>
  <si>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</si>
  <si>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</si>
  <si>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</si>
  <si>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</si>
  <si>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</si>
  <si>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</si>
  <si>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</si>
  <si>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</si>
  <si>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</si>
  <si>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</si>
  <si>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</si>
  <si>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</si>
  <si>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</si>
  <si>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</si>
  <si>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</si>
  <si>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</si>
  <si>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</si>
  <si>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</si>
  <si>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</si>
  <si>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</si>
  <si>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</si>
  <si>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</si>
  <si>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</si>
  <si>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</si>
  <si>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</si>
  <si>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</si>
  <si>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</si>
  <si>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</si>
  <si>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</si>
  <si>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</si>
  <si>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</si>
  <si>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</si>
  <si>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</si>
  <si>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</si>
  <si>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</si>
  <si>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</si>
  <si>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</si>
  <si>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</si>
  <si>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</si>
  <si>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</si>
  <si>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</si>
  <si>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</si>
  <si>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</si>
  <si>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</si>
  <si>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</si>
  <si>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</si>
  <si>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</si>
  <si>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</si>
  <si>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</si>
  <si>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</si>
  <si>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</si>
  <si>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</si>
  <si>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</si>
  <si>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</si>
  <si>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</si>
  <si>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</si>
  <si>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</si>
  <si>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</si>
  <si>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</si>
  <si>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</si>
  <si>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</si>
  <si>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</si>
  <si>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</si>
  <si>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</si>
  <si>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</si>
  <si>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</si>
  <si>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</si>
  <si>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</si>
  <si>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</si>
  <si>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</si>
  <si>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</si>
  <si>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</si>
  <si>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</si>
  <si>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</si>
  <si>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</si>
  <si>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</si>
  <si>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</si>
  <si>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</si>
  <si>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</si>
  <si>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</si>
  <si>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</si>
  <si>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</si>
  <si>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</si>
  <si>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</si>
  <si>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</si>
  <si>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</si>
  <si>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</si>
  <si>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</si>
  <si>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</si>
  <si>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</si>
  <si>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</si>
  <si>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</si>
  <si>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</si>
  <si>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</si>
  <si>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</si>
  <si>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</si>
  <si>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</si>
  <si>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</si>
  <si>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</si>
  <si>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</si>
  <si>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</si>
  <si>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</si>
  <si>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</si>
  <si>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</si>
  <si>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</si>
  <si>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</si>
  <si>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</si>
  <si>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</si>
  <si>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</si>
  <si>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</si>
  <si>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</si>
  <si>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</si>
  <si>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</si>
  <si>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</si>
  <si>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</si>
  <si>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</si>
  <si>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</si>
  <si>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</si>
  <si>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</si>
  <si>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</si>
  <si>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</si>
  <si>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</si>
  <si>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</si>
  <si>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</si>
  <si>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</si>
  <si>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</si>
  <si>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</si>
  <si>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</si>
  <si>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</si>
  <si>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</si>
  <si>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</si>
  <si>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</si>
  <si>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</si>
  <si>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</si>
  <si>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</si>
  <si>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</si>
  <si>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</si>
  <si>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</si>
  <si>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</si>
  <si>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</si>
  <si>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</si>
  <si>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</si>
  <si>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</si>
  <si>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</si>
  <si>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</si>
  <si>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</si>
  <si>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</si>
  <si>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</si>
  <si>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</si>
  <si>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</si>
  <si>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</si>
  <si>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</si>
  <si>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</si>
  <si>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</si>
  <si>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</si>
  <si>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</si>
  <si>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</si>
  <si>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</si>
  <si>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</si>
  <si>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</si>
  <si>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</si>
  <si>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</si>
  <si>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</si>
  <si>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</si>
  <si>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</si>
  <si>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</si>
  <si>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</si>
  <si>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</si>
  <si>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</si>
  <si>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</si>
  <si>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</si>
  <si>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</si>
  <si>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</si>
  <si>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</si>
  <si>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</si>
  <si>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</si>
  <si>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</si>
  <si>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</si>
  <si>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</si>
  <si>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</si>
  <si>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</si>
  <si>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</si>
  <si>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</si>
  <si>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</si>
  <si>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</si>
  <si>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</si>
  <si>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</si>
  <si>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</si>
  <si>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</si>
  <si>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</si>
  <si>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</si>
  <si>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</si>
  <si>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</si>
  <si>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</si>
  <si>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</si>
  <si>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</si>
  <si>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</si>
  <si>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</si>
  <si>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</si>
  <si>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</si>
  <si>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</si>
  <si>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</si>
  <si>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</si>
  <si>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</si>
  <si>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</si>
  <si>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</si>
  <si>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</si>
  <si>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</si>
  <si>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</si>
  <si>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</si>
  <si>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</si>
  <si>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</si>
  <si>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</si>
  <si>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</si>
  <si>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</si>
  <si>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</si>
  <si>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</si>
  <si>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</si>
  <si>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</si>
  <si>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</si>
  <si>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</si>
  <si>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</si>
  <si>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</si>
  <si>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</si>
  <si>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</si>
  <si>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</si>
  <si>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</si>
  <si>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</si>
  <si>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</si>
  <si>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</si>
  <si>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</si>
  <si>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</si>
  <si>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</si>
  <si>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</si>
  <si>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</si>
  <si>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</si>
  <si>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</si>
  <si>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</si>
  <si>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</si>
  <si>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</si>
  <si>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</si>
  <si>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</si>
  <si>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</si>
  <si>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</si>
  <si>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</si>
  <si>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</si>
  <si>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</si>
  <si>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</si>
  <si>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</si>
  <si>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</si>
  <si>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</si>
  <si>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</si>
  <si>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</si>
  <si>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</si>
  <si>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</si>
  <si>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</si>
  <si>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</si>
  <si>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</si>
  <si>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</si>
  <si>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</si>
  <si>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</si>
  <si>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</si>
  <si>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</si>
  <si>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</si>
  <si>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</si>
  <si>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</si>
  <si>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</si>
  <si>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</si>
  <si>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</si>
  <si>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</si>
  <si>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</si>
  <si>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</si>
  <si>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</si>
  <si>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</si>
  <si>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</si>
  <si>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</si>
  <si>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</si>
  <si>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</si>
  <si>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</si>
  <si>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</si>
  <si>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</si>
  <si>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</si>
  <si>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</si>
  <si>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</si>
  <si>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</si>
  <si>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</si>
  <si>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</si>
  <si>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</si>
  <si>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</si>
  <si>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</si>
  <si>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</si>
  <si>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</si>
  <si>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</si>
  <si>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</si>
  <si>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</si>
  <si>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</si>
  <si>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</si>
  <si>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</si>
  <si>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</si>
  <si>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</si>
  <si>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</si>
  <si>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</si>
  <si>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</si>
  <si>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</si>
  <si>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</si>
  <si>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</si>
  <si>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</si>
  <si>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</si>
  <si>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</si>
  <si>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</si>
  <si>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</si>
  <si>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</si>
  <si>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</si>
  <si>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</si>
  <si>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</si>
  <si>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</si>
  <si>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</si>
  <si>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</si>
  <si>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</si>
  <si>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</si>
  <si>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</si>
  <si>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</si>
  <si>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</si>
  <si>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</si>
  <si>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</si>
  <si>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</si>
  <si>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</si>
  <si>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</si>
  <si>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</si>
  <si>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</si>
  <si>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</si>
  <si>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</si>
  <si>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</si>
  <si>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</si>
  <si>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</si>
  <si>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</si>
  <si>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</si>
  <si>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</si>
  <si>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</si>
  <si>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</si>
  <si>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</si>
  <si>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</si>
  <si>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</si>
  <si>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</si>
  <si>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</si>
  <si>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</si>
  <si>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</si>
  <si>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</si>
  <si>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</si>
  <si>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</si>
  <si>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</si>
  <si>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</si>
  <si>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</si>
  <si>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</si>
  <si>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</si>
  <si>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</si>
  <si>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</si>
  <si>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</si>
  <si>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</si>
  <si>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</si>
  <si>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</si>
  <si>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</si>
  <si>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</si>
  <si>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</si>
  <si>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</si>
  <si>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</si>
  <si>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</si>
  <si>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</si>
  <si>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</si>
  <si>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</si>
  <si>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</si>
  <si>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</si>
  <si>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</si>
  <si>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</si>
  <si>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</si>
  <si>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</si>
  <si>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</si>
  <si>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</si>
  <si>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</si>
  <si>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</si>
  <si>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</si>
  <si>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</si>
  <si>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</si>
  <si>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</si>
  <si>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</si>
  <si>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</si>
  <si>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</si>
  <si>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</si>
  <si>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</si>
  <si>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</si>
  <si>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</si>
  <si>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</si>
  <si>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</si>
  <si>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</si>
  <si>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</si>
  <si>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</si>
  <si>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</si>
  <si>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</si>
  <si>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</si>
  <si>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</si>
  <si>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</si>
  <si>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</si>
  <si>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</si>
  <si>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</si>
  <si>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</si>
  <si>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</si>
  <si>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</si>
  <si>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</si>
  <si>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</si>
  <si>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</si>
  <si>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</si>
  <si>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</si>
  <si>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</si>
  <si>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</si>
  <si>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</si>
  <si>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</si>
  <si>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</si>
  <si>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</si>
  <si>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</si>
  <si>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</si>
  <si>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</si>
  <si>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</si>
  <si>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</si>
  <si>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</si>
  <si>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</si>
  <si>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</si>
  <si>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</si>
  <si>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</si>
  <si>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</si>
  <si>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</si>
  <si>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</si>
  <si>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</si>
  <si>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</si>
  <si>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</si>
  <si>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</si>
  <si>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</si>
  <si>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</si>
  <si>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</si>
  <si>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</si>
  <si>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</si>
  <si>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</si>
  <si>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</si>
  <si>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</si>
  <si>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</si>
  <si>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</si>
  <si>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</si>
  <si>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</si>
  <si>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</si>
  <si>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</si>
  <si>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</si>
  <si>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</si>
  <si>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</si>
  <si>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</si>
  <si>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</si>
  <si>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</si>
  <si>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</si>
  <si>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</si>
  <si>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</si>
  <si>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</si>
  <si>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</si>
  <si>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</si>
  <si>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</si>
  <si>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</si>
  <si>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</si>
  <si>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</si>
  <si>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</si>
  <si>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</si>
  <si>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</si>
  <si>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</si>
  <si>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</si>
  <si>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</si>
  <si>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</si>
  <si>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</si>
  <si>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</si>
  <si>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</si>
  <si>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</si>
  <si>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</si>
  <si>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</si>
  <si>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</si>
  <si>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</si>
  <si>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</si>
  <si>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</si>
  <si>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</si>
  <si>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</si>
  <si>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</si>
  <si>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</si>
  <si>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</si>
  <si>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</si>
  <si>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</si>
  <si>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</si>
  <si>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</si>
  <si>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</si>
  <si>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</si>
  <si>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</si>
  <si>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</si>
  <si>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</si>
  <si>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</si>
  <si>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</si>
  <si>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</si>
  <si>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</si>
  <si>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</si>
  <si>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</si>
  <si>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</si>
  <si>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</si>
  <si>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</si>
  <si>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</si>
  <si>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</si>
  <si>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</si>
  <si>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</si>
  <si>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</si>
  <si>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</si>
  <si>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</si>
  <si>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</si>
  <si>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</si>
  <si>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</si>
  <si>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</si>
  <si>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</si>
  <si>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</si>
  <si>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</si>
  <si>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</si>
  <si>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</si>
  <si>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</si>
  <si>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</si>
  <si>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</si>
  <si>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</si>
  <si>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</si>
  <si>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</si>
  <si>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</si>
  <si>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</si>
  <si>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</si>
  <si>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</si>
  <si>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</si>
  <si>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</si>
  <si>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</si>
  <si>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</si>
  <si>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</si>
  <si>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</si>
  <si>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</si>
  <si>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</si>
  <si>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</si>
  <si>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</si>
  <si>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</si>
  <si>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</si>
  <si>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</si>
  <si>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</si>
  <si>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</si>
  <si>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</si>
  <si>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</si>
  <si>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</si>
  <si>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</si>
  <si>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</si>
  <si>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</si>
  <si>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</si>
  <si>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</si>
  <si>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</si>
  <si>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</si>
  <si>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</si>
  <si>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</si>
  <si>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</si>
  <si>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</si>
  <si>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</si>
  <si>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</si>
  <si>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</si>
  <si>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</si>
  <si>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</si>
  <si>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</si>
  <si>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</si>
  <si>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</si>
  <si>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</si>
  <si>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</si>
  <si>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</si>
  <si>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</si>
  <si>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</si>
  <si>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</si>
  <si>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</si>
  <si>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</si>
  <si>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</si>
  <si>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</si>
  <si>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</si>
  <si>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</si>
  <si>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</si>
  <si>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</si>
  <si>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</si>
  <si>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</si>
  <si>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</si>
  <si>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</si>
  <si>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</si>
  <si>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</si>
  <si>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</si>
  <si>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</si>
  <si>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</si>
  <si>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</si>
  <si>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</si>
  <si>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</si>
  <si>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</si>
  <si>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</si>
  <si>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</si>
  <si>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</si>
  <si>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</si>
  <si>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</si>
  <si>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</si>
  <si>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</si>
  <si>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</si>
  <si>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</si>
  <si>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</si>
  <si>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</si>
  <si>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</si>
  <si>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</si>
  <si>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</si>
  <si>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</si>
  <si>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</si>
  <si>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</si>
  <si>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</si>
  <si>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</si>
  <si>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</si>
  <si>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</si>
  <si>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</si>
  <si>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</si>
  <si>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</si>
  <si>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</si>
  <si>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</si>
  <si>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</si>
  <si>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</si>
  <si>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</si>
  <si>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</si>
  <si>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</si>
  <si>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</si>
  <si>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</si>
  <si>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</si>
  <si>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</si>
  <si>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</si>
  <si>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</si>
  <si>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</si>
  <si>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</si>
  <si>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</si>
  <si>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</si>
  <si>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</si>
  <si>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</si>
  <si>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</si>
  <si>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</si>
  <si>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</si>
  <si>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</si>
  <si>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</si>
  <si>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</si>
  <si>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</si>
  <si>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</si>
  <si>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</si>
  <si>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</si>
  <si>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</si>
  <si>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</si>
  <si>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</si>
  <si>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</si>
  <si>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</si>
  <si>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</si>
  <si>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</si>
  <si>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</si>
  <si>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</si>
  <si>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</si>
  <si>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</si>
  <si>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</si>
  <si>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</si>
  <si>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</si>
  <si>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</si>
  <si>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</si>
  <si>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</si>
  <si>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</si>
  <si>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</si>
  <si>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</si>
  <si>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</si>
  <si>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</si>
  <si>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</si>
  <si>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</si>
  <si>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</si>
  <si>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</si>
  <si>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</si>
  <si>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</si>
  <si>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</si>
  <si>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</si>
  <si>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</si>
  <si>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</si>
  <si>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</si>
  <si>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</si>
  <si>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</si>
  <si>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</si>
  <si>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</si>
  <si>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</si>
  <si>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</si>
  <si>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</si>
  <si>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</si>
  <si>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</si>
  <si>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</si>
  <si>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</si>
  <si>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</si>
  <si>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</si>
  <si>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</si>
  <si>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</si>
  <si>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</si>
  <si>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</si>
  <si>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</si>
  <si>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</si>
  <si>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</si>
  <si>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</si>
  <si>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</si>
  <si>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</si>
  <si>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</si>
  <si>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</si>
  <si>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</si>
  <si>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</si>
  <si>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</si>
  <si>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</si>
  <si>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</si>
  <si>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</si>
  <si>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</si>
  <si>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</si>
  <si>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</si>
  <si>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</si>
  <si>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</si>
  <si>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</si>
  <si>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</si>
  <si>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</si>
  <si>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</si>
  <si>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</si>
  <si>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</si>
  <si>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</si>
  <si>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</si>
  <si>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</si>
  <si>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</si>
  <si>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</si>
  <si>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</si>
  <si>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</si>
  <si>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</si>
  <si>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</si>
  <si>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</si>
  <si>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</si>
  <si>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</si>
  <si>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</si>
  <si>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</si>
  <si>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</si>
  <si>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</si>
  <si>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</si>
  <si>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</si>
  <si>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</si>
  <si>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</si>
  <si>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</si>
  <si>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</si>
  <si>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</si>
  <si>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</si>
  <si>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</si>
  <si>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</si>
  <si>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</si>
  <si>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</si>
  <si>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</si>
  <si>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</si>
  <si>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</si>
  <si>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</si>
  <si>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</si>
  <si>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</si>
  <si>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</si>
  <si>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</si>
  <si>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</si>
  <si>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</si>
  <si>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</si>
  <si>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</si>
  <si>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</si>
  <si>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</si>
  <si>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</si>
  <si>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</si>
  <si>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</si>
  <si>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</si>
  <si>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</si>
  <si>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</si>
  <si>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</si>
  <si>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</si>
  <si>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</si>
  <si>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</si>
  <si>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</si>
  <si>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</si>
  <si>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</si>
  <si>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</si>
  <si>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</si>
  <si>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</si>
  <si>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</si>
  <si>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</si>
  <si>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</si>
  <si>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</si>
  <si>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</si>
  <si>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</si>
  <si>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</si>
  <si>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</si>
  <si>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</si>
  <si>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</si>
  <si>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</si>
  <si>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</si>
  <si>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</si>
  <si>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</si>
  <si>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</si>
  <si>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</si>
  <si>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</si>
  <si>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</si>
  <si>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</si>
  <si>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</si>
  <si>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</si>
  <si>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</si>
  <si>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</si>
  <si>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</si>
  <si>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</si>
  <si>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</si>
  <si>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</si>
  <si>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</si>
  <si>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</si>
  <si>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</si>
  <si>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</si>
  <si>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</si>
  <si>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</si>
  <si>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</si>
  <si>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</si>
  <si>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</si>
  <si>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</si>
  <si>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</si>
  <si>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</si>
  <si>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</si>
  <si>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</si>
  <si>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</si>
  <si>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</si>
  <si>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</si>
  <si>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</si>
  <si>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</si>
  <si>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</si>
  <si>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</si>
  <si>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</si>
  <si>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</si>
  <si>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</si>
  <si>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</si>
  <si>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</si>
  <si>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</si>
  <si>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</si>
  <si>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</si>
  <si>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</si>
  <si>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</si>
  <si>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</si>
  <si>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</si>
  <si>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</si>
  <si>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</si>
  <si>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</si>
  <si>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</si>
  <si>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</si>
  <si>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</si>
  <si>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</si>
  <si>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</si>
  <si>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</si>
  <si>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</si>
  <si>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</si>
  <si>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</si>
  <si>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</si>
  <si>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</si>
  <si>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</si>
  <si>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</si>
  <si>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</si>
  <si>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</si>
  <si>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</si>
  <si>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</si>
  <si>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</si>
  <si>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</si>
  <si>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</si>
  <si>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</si>
  <si>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</si>
  <si>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</si>
  <si>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</si>
  <si>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</si>
  <si>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</si>
  <si>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</si>
  <si>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</si>
  <si>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</si>
  <si>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</si>
  <si>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</si>
  <si>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</si>
  <si>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</si>
  <si>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</si>
  <si>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</si>
  <si>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</si>
  <si>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</si>
  <si>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</si>
  <si>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</si>
  <si>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</si>
  <si>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</si>
  <si>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</si>
  <si>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</si>
  <si>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</si>
  <si>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</si>
  <si>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</si>
  <si>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</si>
  <si>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</si>
  <si>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</si>
  <si>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</si>
  <si>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</si>
  <si>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</si>
  <si>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</si>
  <si>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</si>
  <si>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</si>
  <si>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</si>
  <si>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</si>
  <si>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</si>
  <si>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</si>
  <si>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</si>
  <si>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</si>
  <si>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</si>
  <si>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</si>
  <si>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</si>
  <si>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</si>
  <si>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</si>
  <si>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</si>
  <si>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</si>
  <si>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</si>
  <si>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</si>
  <si>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</si>
  <si>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</si>
  <si>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</si>
  <si>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</si>
  <si>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</si>
  <si>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</si>
  <si>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</si>
  <si>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</si>
  <si>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</si>
  <si>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</si>
  <si>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</si>
  <si>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</si>
  <si>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</si>
  <si>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</si>
  <si>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</si>
  <si>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</si>
  <si>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</si>
  <si>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</si>
  <si>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</si>
  <si>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</si>
  <si>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</si>
  <si>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</si>
  <si>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</si>
  <si>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</si>
  <si>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</si>
  <si>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</si>
  <si>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</si>
  <si>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</si>
  <si>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</si>
  <si>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</si>
  <si>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</si>
  <si>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</si>
  <si>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</si>
  <si>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</si>
  <si>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</si>
  <si>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</si>
  <si>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</si>
  <si>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</si>
  <si>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</si>
  <si>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</si>
  <si>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</si>
  <si>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</si>
  <si>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</si>
  <si>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</si>
  <si>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</si>
  <si>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</si>
  <si>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</si>
  <si>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</si>
  <si>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</si>
  <si>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</si>
  <si>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</si>
  <si>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</si>
  <si>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</si>
  <si>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</si>
  <si>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</si>
  <si>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</si>
  <si>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</si>
  <si>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</si>
  <si>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</si>
  <si>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</si>
  <si>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</si>
  <si>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</si>
  <si>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</si>
  <si>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</si>
  <si>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</si>
  <si>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</si>
  <si>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</si>
  <si>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</si>
  <si>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</si>
  <si>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</si>
  <si>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</si>
  <si>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</si>
  <si>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</si>
  <si>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</si>
  <si>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</si>
  <si>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</si>
  <si>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</si>
  <si>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</si>
  <si>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</si>
  <si>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</si>
  <si>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</si>
  <si>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</si>
  <si>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</si>
  <si>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</si>
  <si>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</si>
  <si>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</si>
  <si>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</si>
  <si>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</si>
  <si>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</si>
  <si>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</si>
  <si>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</si>
  <si>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</si>
  <si>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</si>
  <si>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</si>
  <si>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</si>
  <si>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</si>
  <si>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</si>
  <si>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</si>
  <si>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</si>
  <si>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</si>
  <si>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</si>
  <si>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</si>
  <si>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</si>
  <si>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</si>
  <si>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</si>
  <si>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</si>
  <si>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</si>
  <si>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</si>
  <si>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</si>
  <si>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</si>
  <si>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</si>
  <si>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</si>
  <si>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</si>
  <si>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</si>
  <si>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</si>
  <si>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</si>
  <si>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</si>
  <si>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</si>
  <si>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</si>
  <si>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</si>
  <si>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</si>
  <si>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</si>
  <si>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</si>
  <si>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</si>
  <si>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</si>
  <si>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</si>
  <si>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</si>
  <si>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</si>
  <si>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</si>
  <si>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</si>
  <si>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</si>
  <si>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</si>
  <si>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</si>
  <si>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</si>
  <si>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</si>
  <si>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</si>
  <si>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</si>
  <si>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</si>
  <si>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</si>
  <si>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</si>
  <si>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</si>
  <si>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</si>
  <si>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</si>
  <si>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</si>
  <si>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</si>
  <si>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</si>
  <si>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</si>
  <si>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</si>
  <si>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</si>
  <si>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</si>
  <si>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</si>
  <si>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</si>
  <si>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</si>
  <si>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</si>
  <si>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</si>
  <si>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</si>
  <si>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</si>
  <si>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</si>
  <si>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</si>
  <si>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</si>
  <si>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</si>
  <si>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</si>
  <si>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</si>
  <si>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</si>
  <si>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</si>
  <si>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</si>
  <si>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</si>
  <si>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</si>
  <si>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</si>
  <si>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</si>
  <si>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</si>
  <si>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</si>
  <si>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</si>
  <si>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</si>
  <si>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</si>
  <si>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</si>
  <si>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</si>
  <si>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</si>
  <si>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</si>
  <si>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</si>
  <si>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</si>
  <si>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</si>
  <si>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</si>
  <si>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</si>
  <si>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</si>
  <si>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</si>
  <si>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</si>
  <si>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</si>
  <si>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</si>
  <si>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</si>
  <si>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</si>
  <si>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</si>
  <si>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</si>
  <si>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</si>
  <si>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</si>
  <si>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</si>
  <si>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</si>
  <si>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</si>
  <si>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</si>
  <si>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</si>
  <si>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</si>
  <si>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</si>
  <si>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</si>
  <si>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</si>
  <si>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</si>
  <si>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</si>
  <si>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</si>
  <si>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</si>
  <si>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</si>
  <si>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</si>
  <si>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</si>
  <si>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</si>
  <si>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</si>
  <si>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</si>
  <si>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</si>
  <si>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</si>
  <si>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</si>
  <si>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</si>
  <si>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</si>
  <si>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</si>
  <si>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</si>
  <si>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</si>
  <si>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</si>
  <si>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</si>
  <si>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</si>
  <si>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</si>
  <si>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</si>
  <si>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</si>
  <si>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</si>
  <si>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</si>
  <si>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</si>
  <si>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</si>
  <si>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</si>
  <si>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</si>
  <si>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</si>
  <si>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</si>
  <si>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</si>
  <si>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</si>
  <si>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</si>
  <si>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</si>
  <si>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</si>
  <si>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</si>
  <si>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</si>
  <si>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</si>
  <si>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</si>
  <si>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</si>
  <si>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</si>
  <si>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</si>
  <si>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</si>
  <si>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</si>
  <si>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</si>
  <si>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</si>
  <si>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</si>
  <si>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</si>
  <si>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</si>
  <si>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</si>
  <si>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</si>
  <si>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</si>
  <si>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</si>
  <si>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</si>
  <si>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</si>
  <si>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</si>
  <si>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</si>
  <si>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</si>
  <si>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</si>
  <si>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</si>
  <si>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</si>
  <si>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</si>
  <si>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</si>
  <si>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</si>
  <si>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</si>
  <si>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</si>
  <si>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</si>
  <si>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</si>
  <si>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</si>
  <si>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</si>
  <si>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</si>
  <si>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</si>
  <si>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</si>
  <si>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</si>
  <si>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</si>
  <si>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</si>
  <si>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</si>
  <si>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</si>
  <si>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</si>
  <si>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</si>
  <si>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</si>
  <si>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</si>
  <si>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</si>
  <si>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</si>
  <si>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</si>
  <si>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</si>
  <si>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</si>
  <si>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</si>
  <si>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</si>
  <si>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</si>
  <si>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</si>
  <si>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</si>
  <si>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</si>
  <si>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</si>
  <si>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</si>
  <si>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</si>
  <si>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</si>
  <si>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</si>
  <si>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</si>
  <si>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</si>
  <si>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</si>
  <si>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</si>
  <si>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</si>
  <si>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</si>
  <si>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</si>
  <si>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</si>
  <si>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</si>
  <si>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</si>
  <si>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</si>
  <si>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</si>
  <si>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</si>
  <si>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</si>
  <si>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</si>
  <si>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</si>
  <si>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</si>
  <si>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</si>
  <si>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</si>
  <si>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</si>
  <si>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</si>
  <si>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</si>
  <si>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</si>
  <si>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</si>
  <si>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</si>
  <si>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</si>
  <si>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</si>
  <si>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</si>
  <si>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</si>
  <si>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</si>
  <si>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</si>
  <si>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</si>
  <si>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</si>
  <si>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</si>
  <si>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</si>
  <si>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</si>
  <si>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</si>
  <si>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</si>
  <si>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</si>
  <si>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</si>
  <si>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</si>
  <si>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</si>
  <si>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</si>
  <si>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</si>
  <si>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</si>
  <si>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</si>
  <si>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</si>
  <si>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</si>
  <si>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</si>
  <si>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</si>
  <si>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</si>
  <si>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</si>
  <si>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</si>
  <si>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</si>
  <si>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</si>
  <si>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</si>
  <si>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</si>
  <si>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</si>
  <si>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</si>
  <si>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</si>
  <si>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</si>
  <si>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</si>
  <si>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</si>
  <si>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</si>
  <si>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</si>
  <si>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</si>
  <si>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</si>
  <si>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</si>
  <si>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</si>
  <si>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</si>
  <si>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</si>
  <si>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</si>
  <si>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</si>
  <si>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</si>
  <si>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</si>
  <si>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</si>
  <si>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</si>
  <si>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</si>
  <si>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</si>
  <si>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</si>
  <si>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</si>
  <si>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</si>
  <si>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</si>
  <si>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</si>
  <si>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</si>
  <si>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</si>
  <si>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</si>
  <si>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</si>
  <si>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</si>
  <si>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</si>
  <si>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</si>
  <si>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</si>
  <si>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</si>
  <si>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</si>
  <si>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</si>
  <si>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</si>
  <si>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</si>
  <si>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</si>
  <si>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</si>
  <si>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</si>
  <si>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</si>
  <si>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</si>
  <si>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</si>
  <si>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</si>
  <si>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</si>
  <si>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</si>
  <si>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</si>
  <si>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</si>
  <si>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</si>
  <si>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</si>
  <si>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</si>
  <si>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</si>
  <si>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</si>
  <si>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</si>
  <si>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</si>
  <si>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</si>
  <si>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</si>
  <si>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</si>
  <si>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</si>
  <si>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</si>
  <si>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</si>
  <si>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</si>
  <si>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</si>
  <si>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</si>
  <si>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</si>
  <si>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</si>
  <si>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</si>
  <si>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</si>
  <si>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</si>
  <si>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</si>
  <si>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</si>
  <si>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</si>
  <si>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</si>
  <si>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</si>
  <si>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</si>
  <si>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</si>
  <si>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</si>
  <si>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</si>
  <si>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</si>
  <si>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</si>
  <si>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</si>
  <si>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</si>
  <si>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</si>
  <si>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</si>
  <si>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</si>
  <si>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</si>
  <si>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</si>
  <si>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</si>
  <si>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</si>
  <si>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</si>
  <si>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</si>
  <si>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</si>
  <si>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</si>
  <si>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</si>
  <si>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</si>
  <si>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</si>
  <si>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</si>
  <si>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</si>
  <si>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</si>
  <si>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</si>
  <si>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</si>
  <si>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</si>
  <si>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</si>
  <si>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</si>
  <si>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</si>
  <si>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</si>
  <si>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</si>
  <si>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</si>
  <si>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</si>
  <si>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</si>
  <si>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</si>
  <si>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</si>
  <si>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</si>
  <si>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</si>
  <si>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</si>
  <si>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</si>
  <si>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</si>
  <si>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</si>
  <si>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</si>
  <si>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</si>
  <si>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</si>
  <si>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</si>
  <si>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</si>
  <si>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</si>
  <si>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</si>
  <si>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</si>
  <si>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</si>
  <si>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</si>
  <si>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</si>
  <si>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</si>
  <si>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</si>
  <si>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</si>
  <si>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</si>
  <si>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</si>
  <si>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</si>
  <si>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</si>
  <si>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</si>
  <si>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</si>
  <si>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</si>
  <si>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</si>
  <si>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</si>
  <si>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</si>
  <si>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</si>
  <si>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</si>
  <si>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</si>
  <si>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</si>
  <si>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</si>
  <si>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</si>
  <si>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</si>
  <si>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</si>
  <si>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</si>
  <si>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</si>
  <si>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</si>
  <si>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</si>
  <si>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</si>
  <si>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</si>
  <si>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</si>
  <si>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</si>
  <si>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</si>
  <si>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</si>
  <si>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</si>
  <si>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</si>
  <si>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</si>
  <si>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</si>
  <si>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</si>
  <si>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</si>
  <si>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</si>
  <si>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</si>
  <si>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</si>
  <si>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</si>
  <si>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</si>
  <si>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</si>
  <si>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</si>
  <si>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</si>
  <si>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</si>
  <si>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</si>
  <si>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</si>
  <si>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</si>
  <si>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</si>
  <si>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</si>
  <si>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</si>
  <si>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</si>
  <si>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</si>
  <si>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</si>
  <si>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</si>
  <si>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</si>
  <si>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</si>
  <si>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</si>
  <si>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</si>
  <si>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</si>
  <si>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</si>
  <si>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</si>
  <si>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</si>
  <si>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</si>
  <si>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</si>
  <si>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</si>
  <si>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</si>
  <si>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</si>
  <si>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</si>
  <si>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</si>
  <si>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</si>
  <si>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</si>
  <si>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</si>
  <si>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</si>
  <si>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</si>
  <si>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</si>
  <si>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</si>
  <si>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</si>
  <si>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</si>
  <si>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</si>
  <si>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</si>
  <si>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</si>
  <si>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</si>
  <si>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</si>
  <si>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</si>
  <si>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</si>
  <si>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</si>
  <si>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</si>
  <si>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</si>
  <si>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</si>
  <si>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</si>
  <si>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</si>
  <si>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</si>
  <si>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</si>
  <si>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</si>
  <si>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</si>
  <si>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</si>
  <si>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</si>
  <si>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</si>
  <si>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</si>
  <si>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</si>
  <si>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</si>
  <si>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</si>
  <si>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</si>
  <si>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</si>
  <si>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</si>
  <si>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</si>
  <si>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</si>
  <si>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</si>
  <si>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</si>
  <si>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</si>
  <si>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</si>
  <si>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</si>
  <si>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</si>
  <si>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</si>
  <si>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</si>
  <si>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</si>
  <si>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</si>
  <si>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</si>
  <si>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</si>
  <si>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</si>
  <si>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</si>
  <si>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</si>
  <si>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</si>
  <si>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</si>
  <si>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</si>
  <si>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</si>
  <si>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</si>
  <si>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</si>
  <si>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</si>
  <si>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</si>
  <si>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</si>
  <si>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</si>
  <si>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</si>
  <si>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</si>
  <si>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</si>
  <si>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</si>
  <si>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</si>
  <si>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</si>
  <si>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</si>
  <si>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</si>
  <si>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</si>
  <si>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</si>
  <si>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</si>
  <si>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</si>
  <si>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</si>
  <si>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</si>
  <si>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</si>
  <si>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</si>
  <si>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</si>
  <si>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</si>
  <si>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</si>
  <si>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</si>
  <si>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</si>
  <si>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</si>
  <si>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</si>
  <si>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</si>
  <si>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</si>
  <si>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</si>
  <si>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</si>
  <si>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</si>
  <si>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</si>
  <si>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</si>
  <si>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</si>
  <si>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</si>
  <si>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</si>
  <si>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</si>
  <si>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</si>
  <si>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</si>
  <si>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</si>
  <si>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</si>
  <si>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</si>
  <si>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</si>
  <si>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</si>
  <si>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</si>
  <si>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</si>
  <si>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</si>
  <si>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</si>
  <si>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</si>
  <si>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</si>
  <si>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</si>
  <si>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</si>
  <si>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</si>
  <si>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</si>
  <si>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</si>
  <si>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</si>
  <si>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</si>
  <si>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</si>
  <si>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</si>
  <si>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</si>
  <si>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</si>
  <si>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</si>
  <si>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</si>
  <si>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</si>
  <si>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</si>
  <si>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</si>
  <si>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</si>
  <si>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</si>
  <si>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</si>
  <si>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</si>
  <si>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</si>
  <si>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</si>
  <si>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</si>
  <si>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</si>
  <si>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</si>
  <si>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</si>
  <si>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</si>
  <si>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</si>
  <si>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</si>
  <si>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</si>
  <si>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</si>
  <si>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</si>
  <si>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</si>
  <si>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</si>
  <si>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</si>
  <si>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</si>
  <si>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</si>
  <si>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</si>
  <si>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</si>
  <si>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</si>
  <si>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</si>
  <si>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</si>
  <si>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</si>
  <si>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</si>
  <si>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</si>
  <si>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</si>
  <si>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</si>
  <si>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</si>
  <si>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</si>
  <si>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</si>
  <si>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</si>
  <si>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</si>
  <si>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</si>
  <si>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</si>
  <si>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</si>
  <si>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</si>
  <si>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</si>
  <si>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</si>
  <si>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</si>
  <si>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</si>
  <si>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</si>
  <si>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</si>
  <si>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</si>
  <si>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</si>
  <si>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</si>
  <si>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</si>
  <si>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</si>
  <si>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</si>
  <si>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</si>
  <si>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</si>
  <si>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</si>
  <si>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</si>
  <si>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</si>
  <si>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</si>
  <si>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</si>
  <si>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</si>
  <si>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</si>
  <si>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</si>
  <si>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</si>
  <si>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</si>
  <si>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</si>
  <si>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</si>
  <si>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</si>
  <si>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</si>
  <si>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</si>
  <si>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</si>
  <si>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</si>
  <si>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</si>
  <si>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</si>
  <si>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</si>
  <si>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</si>
  <si>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</si>
  <si>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</si>
  <si>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</si>
  <si>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</si>
  <si>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</si>
  <si>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</si>
  <si>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</si>
  <si>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</si>
  <si>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</si>
  <si>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</si>
  <si>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</si>
  <si>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</si>
  <si>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</si>
  <si>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</si>
  <si>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</si>
  <si>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</si>
  <si>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</si>
  <si>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</si>
  <si>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</si>
  <si>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</si>
  <si>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</si>
  <si>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</si>
  <si>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</si>
  <si>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</si>
  <si>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</si>
  <si>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</si>
  <si>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</si>
  <si>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</si>
  <si>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</si>
  <si>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</si>
  <si>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</si>
  <si>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</si>
  <si>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</si>
  <si>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</si>
  <si>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</si>
  <si>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</si>
  <si>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</si>
  <si>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</si>
  <si>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</si>
  <si>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</si>
  <si>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</si>
  <si>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</si>
  <si>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</si>
  <si>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</si>
  <si>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</si>
  <si>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</si>
  <si>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</si>
  <si>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</si>
  <si>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</si>
  <si>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</si>
  <si>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</si>
  <si>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</si>
  <si>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</si>
  <si>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</si>
  <si>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</si>
  <si>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</si>
  <si>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</si>
  <si>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</si>
  <si>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</si>
  <si>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</si>
  <si>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</si>
  <si>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</si>
  <si>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</si>
  <si>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</si>
  <si>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</si>
  <si>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</si>
  <si>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</si>
  <si>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</si>
  <si>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</si>
  <si>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</si>
  <si>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</si>
  <si>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</si>
  <si>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</si>
  <si>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</si>
  <si>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</si>
  <si>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</si>
  <si>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</si>
  <si>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</si>
  <si>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</si>
  <si>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</si>
  <si>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</si>
  <si>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</si>
  <si>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</si>
  <si>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</si>
  <si>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</si>
  <si>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</si>
  <si>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</si>
  <si>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</si>
  <si>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</si>
  <si>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</si>
  <si>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</si>
  <si>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</si>
  <si>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</si>
  <si>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</si>
  <si>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</si>
  <si>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</si>
  <si>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</si>
  <si>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</si>
  <si>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</si>
  <si>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</si>
  <si>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</si>
  <si>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</si>
  <si>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</si>
  <si>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</si>
  <si>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</si>
  <si>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</si>
  <si>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</si>
  <si>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</si>
  <si>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</si>
  <si>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</si>
  <si>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</si>
  <si>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</si>
  <si>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</si>
  <si>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</si>
  <si>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</si>
  <si>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</si>
  <si>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</si>
  <si>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</si>
  <si>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</si>
  <si>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</si>
  <si>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</si>
  <si>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</si>
  <si>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</si>
  <si>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</si>
  <si>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</si>
  <si>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</si>
  <si>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</si>
  <si>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</si>
  <si>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</si>
  <si>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</si>
  <si>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</si>
  <si>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</si>
  <si>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</si>
  <si>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</si>
  <si>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</si>
  <si>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</si>
  <si>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</si>
  <si>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</si>
  <si>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</si>
  <si>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</si>
  <si>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</si>
  <si>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</si>
  <si>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</si>
  <si>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</si>
  <si>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</si>
  <si>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</si>
  <si>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</si>
  <si>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</si>
  <si>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</si>
  <si>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</si>
  <si>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</si>
  <si>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</si>
  <si>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</si>
  <si>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</si>
  <si>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</si>
  <si>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</si>
  <si>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</si>
  <si>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</si>
  <si>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</si>
  <si>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</si>
  <si>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</si>
  <si>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</si>
  <si>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</si>
  <si>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</si>
  <si>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</si>
  <si>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</si>
  <si>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</si>
  <si>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</si>
  <si>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</si>
  <si>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</si>
  <si>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</si>
  <si>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</si>
  <si>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</si>
  <si>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</si>
  <si>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</si>
  <si>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</si>
  <si>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</si>
  <si>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</si>
  <si>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</si>
  <si>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</si>
  <si>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</si>
  <si>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</si>
  <si>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</si>
  <si>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</si>
  <si>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</si>
  <si>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</si>
  <si>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</si>
  <si>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</si>
  <si>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</si>
  <si>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</si>
  <si>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</si>
  <si>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</si>
  <si>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</si>
  <si>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</si>
  <si>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</si>
  <si>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</si>
  <si>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</si>
  <si>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</si>
  <si>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</si>
  <si>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</si>
  <si>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</si>
  <si>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</si>
  <si>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</si>
  <si>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</si>
  <si>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</si>
  <si>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</si>
  <si>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</si>
  <si>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</si>
  <si>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</si>
  <si>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</si>
  <si>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</si>
  <si>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</si>
  <si>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</si>
  <si>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</si>
  <si>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</si>
  <si>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</si>
  <si>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</si>
  <si>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</si>
  <si>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</si>
  <si>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</si>
  <si>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</si>
  <si>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</si>
  <si>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</si>
  <si>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</si>
  <si>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</si>
  <si>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</si>
  <si>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</si>
  <si>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</si>
  <si>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</si>
  <si>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</si>
  <si>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</si>
  <si>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</si>
  <si>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</si>
  <si>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</si>
  <si>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</si>
  <si>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</si>
  <si>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</si>
  <si>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</si>
  <si>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</si>
  <si>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</si>
  <si>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</si>
  <si>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</si>
  <si>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</si>
  <si>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</si>
  <si>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</si>
  <si>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</si>
  <si>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</si>
  <si>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</si>
  <si>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</si>
  <si>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</si>
  <si>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</si>
  <si>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</si>
  <si>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</si>
  <si>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</si>
  <si>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</si>
  <si>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</si>
  <si>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</si>
  <si>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</si>
  <si>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</si>
  <si>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</si>
  <si>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</si>
  <si>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</si>
  <si>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</si>
  <si>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</si>
  <si>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</si>
  <si>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</si>
  <si>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</si>
  <si>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</si>
  <si>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</si>
  <si>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</si>
  <si>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</si>
  <si>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</si>
  <si>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</si>
  <si>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</si>
  <si>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</si>
  <si>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</si>
  <si>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</si>
  <si>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</si>
  <si>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</si>
  <si>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</si>
  <si>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</si>
  <si>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</si>
  <si>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</si>
  <si>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</si>
  <si>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</si>
  <si>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</si>
  <si>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</si>
  <si>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</si>
  <si>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</si>
  <si>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</si>
  <si>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</si>
  <si>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</si>
  <si>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</si>
  <si>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</si>
  <si>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</si>
  <si>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</si>
  <si>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</si>
  <si>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</si>
  <si>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</si>
  <si>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</si>
  <si>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</si>
  <si>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</si>
  <si>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</si>
  <si>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</si>
  <si>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</si>
  <si>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</si>
  <si>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</si>
  <si>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</si>
  <si>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</si>
  <si>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</si>
  <si>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</si>
  <si>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</si>
  <si>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</si>
  <si>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</si>
  <si>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</si>
  <si>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</si>
  <si>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</si>
  <si>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</si>
  <si>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</si>
  <si>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</si>
  <si>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</si>
  <si>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</si>
  <si>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</si>
  <si>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</si>
  <si>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</si>
  <si>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</si>
  <si>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</si>
  <si>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</si>
  <si>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</si>
  <si>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</si>
  <si>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</si>
  <si>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</si>
  <si>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</si>
  <si>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</si>
  <si>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</si>
  <si>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</si>
  <si>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</si>
  <si>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</si>
  <si>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</si>
  <si>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</si>
  <si>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</si>
  <si>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</si>
  <si>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</si>
  <si>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</si>
  <si>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</si>
  <si>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</si>
  <si>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</si>
  <si>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</si>
  <si>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</si>
  <si>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</si>
  <si>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</si>
  <si>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</si>
  <si>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</si>
  <si>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</si>
  <si>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</si>
  <si>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</si>
  <si>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</si>
  <si>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</si>
  <si>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</si>
  <si>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</si>
  <si>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</si>
  <si>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</si>
  <si>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</si>
  <si>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</si>
  <si>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</si>
  <si>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</si>
  <si>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</si>
  <si>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</si>
  <si>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</si>
  <si>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</si>
  <si>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</si>
  <si>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</si>
  <si>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</si>
  <si>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</si>
  <si>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</si>
  <si>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</si>
  <si>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</si>
  <si>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</si>
  <si>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</si>
  <si>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</si>
  <si>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</si>
  <si>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</si>
  <si>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</si>
  <si>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</si>
  <si>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</si>
  <si>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</si>
  <si>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</si>
  <si>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</si>
  <si>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</si>
  <si>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</si>
  <si>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</si>
  <si>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</si>
  <si>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</si>
  <si>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</si>
  <si>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</si>
  <si>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</si>
  <si>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</si>
  <si>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</si>
  <si>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</si>
  <si>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</si>
  <si>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</si>
  <si>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</si>
  <si>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</si>
  <si>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</si>
  <si>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</si>
  <si>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</si>
  <si>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</si>
  <si>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</si>
  <si>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</si>
  <si>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</si>
  <si>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</si>
  <si>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</si>
  <si>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</si>
  <si>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</si>
  <si>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</si>
  <si>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</si>
  <si>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</si>
  <si>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</si>
  <si>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</si>
  <si>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</si>
  <si>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</si>
  <si>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</si>
  <si>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</si>
  <si>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</si>
  <si>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</si>
  <si>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</si>
  <si>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</si>
  <si>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</si>
  <si>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</si>
  <si>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</si>
  <si>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</si>
  <si>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</si>
  <si>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</si>
  <si>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</si>
  <si>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</si>
  <si>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</si>
  <si>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</si>
  <si>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</si>
  <si>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</si>
  <si>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</si>
  <si>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</si>
  <si>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</si>
  <si>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</si>
  <si>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</si>
  <si>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</si>
  <si>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</si>
  <si>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</si>
  <si>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</si>
  <si>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</si>
  <si>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</si>
  <si>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</si>
  <si>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</si>
  <si>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</si>
  <si>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</si>
  <si>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</si>
  <si>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</si>
  <si>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</si>
  <si>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</si>
  <si>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</si>
  <si>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</si>
  <si>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</si>
  <si>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</si>
  <si>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</si>
  <si>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</si>
  <si>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</si>
  <si>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</si>
  <si>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</si>
  <si>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</si>
  <si>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</si>
  <si>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</si>
  <si>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</si>
  <si>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</si>
  <si>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</si>
  <si>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</si>
  <si>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</si>
  <si>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</si>
  <si>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</si>
  <si>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</si>
  <si>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</si>
  <si>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</si>
  <si>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</si>
  <si>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</si>
  <si>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</si>
  <si>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</si>
  <si>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</si>
  <si>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</si>
  <si>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</si>
  <si>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</si>
  <si>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</si>
  <si>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</si>
  <si>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</si>
  <si>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</si>
  <si>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</si>
  <si>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</si>
  <si>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</si>
  <si>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</si>
  <si>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</si>
  <si>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</si>
  <si>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</si>
  <si>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</si>
  <si>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</si>
  <si>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</si>
  <si>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</si>
  <si>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</si>
  <si>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</si>
  <si>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</si>
  <si>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</si>
  <si>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</si>
  <si>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</si>
  <si>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</si>
  <si>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</si>
  <si>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</si>
  <si>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</si>
  <si>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</si>
  <si>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</si>
  <si>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</si>
  <si>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</si>
  <si>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</si>
  <si>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</si>
  <si>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</si>
  <si>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</si>
  <si>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</si>
  <si>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</si>
  <si>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</si>
  <si>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</si>
  <si>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</si>
  <si>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</si>
  <si>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</si>
  <si>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</si>
  <si>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</si>
  <si>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</si>
  <si>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</si>
  <si>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</si>
  <si>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</si>
  <si>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</si>
  <si>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</si>
  <si>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</si>
  <si>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</si>
  <si>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</si>
  <si>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</si>
  <si>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</si>
  <si>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</si>
  <si>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</si>
  <si>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</si>
  <si>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</si>
  <si>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</si>
  <si>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</si>
  <si>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</si>
  <si>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</si>
  <si>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</si>
  <si>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</si>
  <si>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</si>
  <si>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</si>
  <si>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</si>
  <si>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</si>
  <si>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</si>
  <si>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</si>
  <si>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</si>
  <si>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</si>
  <si>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</si>
  <si>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</si>
  <si>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</si>
  <si>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</si>
  <si>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</si>
  <si>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</si>
  <si>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</si>
  <si>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</si>
  <si>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</si>
  <si>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</si>
  <si>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</si>
  <si>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</si>
  <si>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</si>
  <si>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</si>
  <si>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</si>
  <si>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</si>
  <si>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</si>
  <si>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</si>
  <si>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</si>
  <si>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</si>
  <si>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</si>
  <si>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</si>
  <si>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</si>
  <si>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</si>
  <si>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</si>
  <si>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</si>
  <si>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</si>
  <si>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</si>
  <si>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</si>
  <si>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</si>
  <si>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</si>
  <si>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</si>
  <si>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</si>
  <si>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</si>
  <si>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</si>
  <si>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</si>
  <si>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</si>
  <si>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</si>
  <si>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</si>
  <si>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</si>
  <si>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</si>
  <si>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</si>
  <si>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</si>
  <si>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</si>
  <si>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</si>
  <si>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</si>
  <si>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</si>
  <si>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</si>
  <si>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</si>
  <si>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</si>
  <si>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</si>
  <si>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</si>
  <si>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</si>
  <si>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</si>
  <si>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</si>
  <si>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</si>
  <si>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</si>
  <si>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</si>
  <si>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</si>
  <si>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</si>
  <si>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</si>
  <si>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</si>
  <si>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</si>
  <si>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</si>
  <si>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</si>
  <si>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</si>
  <si>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</si>
  <si>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</si>
  <si>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</si>
  <si>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</si>
  <si>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</si>
  <si>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</si>
  <si>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</si>
  <si>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</si>
  <si>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</si>
  <si>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</si>
  <si>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</si>
  <si>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</si>
  <si>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</si>
  <si>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</si>
  <si>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</si>
  <si>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</si>
  <si>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</si>
  <si>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</si>
  <si>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</si>
  <si>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</si>
  <si>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</si>
  <si>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</si>
  <si>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</si>
  <si>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</si>
  <si>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</si>
  <si>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</si>
  <si>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</si>
  <si>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</si>
  <si>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</si>
  <si>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</si>
  <si>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</si>
  <si>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</si>
  <si>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</si>
  <si>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</si>
  <si>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</si>
  <si>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</si>
  <si>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</si>
  <si>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</si>
  <si>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</si>
  <si>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</si>
  <si>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</si>
  <si>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</si>
  <si>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</si>
  <si>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</si>
  <si>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</si>
  <si>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</si>
  <si>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</si>
  <si>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</si>
  <si>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</si>
  <si>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</si>
  <si>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</si>
  <si>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</si>
  <si>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</si>
  <si>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</si>
  <si>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</si>
  <si>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</si>
  <si>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</si>
  <si>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</si>
  <si>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</si>
  <si>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</si>
  <si>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</si>
  <si>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</si>
  <si>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</si>
  <si>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</si>
  <si>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</si>
  <si>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</si>
  <si>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</si>
  <si>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</si>
  <si>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</si>
  <si>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</si>
  <si>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</si>
  <si>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</si>
  <si>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</si>
  <si>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</si>
  <si>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</si>
  <si>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</si>
  <si>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</si>
  <si>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</si>
  <si>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</si>
  <si>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</si>
  <si>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</si>
  <si>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</si>
  <si>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</si>
  <si>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</si>
  <si>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</si>
  <si>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</si>
  <si>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</si>
  <si>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</si>
  <si>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</si>
  <si>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</si>
  <si>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</si>
  <si>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</si>
  <si>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</si>
  <si>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</si>
  <si>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</si>
  <si>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</si>
  <si>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</si>
  <si>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</si>
  <si>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</si>
  <si>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</si>
  <si>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</si>
  <si>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</si>
  <si>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</si>
  <si>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</si>
  <si>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</si>
  <si>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</si>
  <si>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</si>
  <si>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</si>
  <si>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</si>
  <si>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</si>
  <si>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</si>
  <si>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</si>
  <si>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</si>
  <si>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</si>
  <si>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</si>
  <si>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</si>
  <si>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</si>
  <si>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</si>
  <si>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</si>
  <si>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</si>
  <si>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</si>
  <si>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</si>
  <si>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</si>
  <si>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</si>
  <si>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</si>
  <si>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</si>
  <si>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</si>
  <si>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</si>
  <si>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</si>
  <si>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</si>
  <si>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</si>
  <si>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</si>
  <si>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</si>
  <si>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</si>
  <si>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</si>
  <si>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</si>
  <si>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</si>
  <si>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</si>
  <si>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</si>
  <si>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</si>
  <si>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</si>
  <si>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</si>
  <si>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</si>
  <si>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</si>
  <si>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</si>
  <si>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</si>
  <si>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</si>
  <si>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</si>
  <si>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</si>
  <si>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</si>
  <si>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</si>
  <si>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</si>
  <si>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</si>
  <si>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</si>
  <si>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</si>
  <si>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</si>
  <si>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</si>
  <si>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</si>
  <si>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</si>
  <si>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</si>
  <si>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</si>
  <si>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</si>
  <si>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</si>
  <si>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</si>
  <si>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</si>
  <si>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</si>
  <si>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</si>
  <si>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</si>
  <si>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</si>
  <si>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</si>
  <si>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</si>
  <si>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</si>
  <si>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</si>
  <si>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</si>
  <si>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</si>
  <si>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</si>
  <si>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</si>
  <si>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</si>
  <si>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</si>
  <si>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</si>
  <si>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</si>
  <si>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</si>
  <si>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</si>
  <si>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</si>
  <si>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</si>
  <si>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</si>
  <si>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</si>
  <si>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</si>
  <si>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</si>
  <si>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</si>
  <si>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</si>
  <si>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</si>
  <si>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</si>
  <si>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</si>
  <si>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</si>
  <si>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</si>
  <si>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</si>
  <si>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</si>
  <si>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</si>
  <si>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</si>
  <si>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</si>
  <si>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</si>
  <si>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</si>
  <si>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</si>
  <si>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</si>
  <si>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</si>
  <si>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</si>
  <si>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</si>
  <si>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</si>
  <si>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</si>
  <si>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</si>
  <si>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</si>
  <si>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</si>
  <si>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</si>
  <si>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</si>
  <si>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</si>
  <si>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</si>
  <si>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</si>
  <si>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</si>
  <si>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</si>
  <si>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</si>
  <si>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</si>
  <si>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</si>
  <si>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</si>
  <si>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</si>
  <si>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</si>
  <si>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</si>
  <si>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</si>
  <si>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</si>
  <si>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</si>
  <si>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</si>
  <si>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</si>
  <si>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</si>
  <si>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</si>
  <si>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</si>
  <si>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</si>
  <si>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</si>
  <si>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</si>
  <si>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</si>
  <si>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</si>
  <si>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</si>
  <si>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</si>
  <si>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</si>
  <si>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</si>
  <si>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</si>
  <si>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</si>
  <si>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</si>
  <si>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</si>
  <si>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</si>
  <si>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</si>
  <si>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</si>
  <si>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</si>
  <si>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</si>
  <si>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</si>
  <si>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</si>
  <si>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</si>
  <si>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</si>
  <si>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</si>
  <si>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</si>
  <si>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</si>
  <si>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</si>
  <si>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</si>
  <si>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</si>
  <si>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</si>
  <si>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</si>
  <si>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</si>
  <si>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</si>
  <si>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</si>
  <si>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</si>
  <si>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</si>
  <si>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</si>
  <si>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</si>
  <si>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</si>
  <si>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</si>
  <si>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</si>
  <si>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</si>
  <si>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</si>
  <si>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</si>
  <si>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</si>
  <si>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</si>
  <si>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</si>
  <si>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</si>
  <si>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</si>
  <si>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</si>
  <si>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</si>
  <si>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</si>
  <si>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</si>
  <si>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</si>
  <si>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</si>
  <si>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</si>
  <si>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</si>
  <si>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</si>
  <si>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</si>
  <si>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</si>
  <si>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</si>
  <si>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</si>
  <si>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</si>
  <si>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</si>
  <si>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</si>
  <si>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</si>
  <si>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</si>
  <si>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</si>
  <si>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</si>
  <si>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</si>
  <si>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</si>
  <si>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</si>
  <si>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</si>
  <si>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</si>
  <si>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</si>
  <si>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</si>
  <si>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</si>
  <si>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</si>
  <si>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</si>
  <si>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</si>
  <si>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</si>
  <si>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</si>
  <si>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</si>
  <si>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</si>
  <si>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</si>
  <si>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</si>
  <si>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</si>
  <si>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</si>
  <si>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</si>
  <si>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</si>
  <si>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</si>
  <si>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</si>
  <si>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</si>
  <si>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</si>
  <si>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</si>
  <si>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</si>
  <si>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</si>
  <si>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</si>
  <si>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</si>
  <si>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</si>
  <si>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</si>
  <si>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</si>
  <si>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</si>
  <si>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</si>
  <si>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</si>
  <si>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</si>
  <si>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</si>
  <si>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</si>
  <si>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</si>
  <si>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</si>
  <si>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</si>
  <si>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</si>
  <si>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</si>
  <si>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</si>
  <si>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</si>
  <si>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</si>
  <si>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</si>
  <si>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</si>
  <si>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</si>
  <si>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</si>
  <si>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</si>
  <si>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</si>
  <si>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</si>
  <si>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</si>
  <si>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</si>
  <si>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</si>
  <si>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</si>
  <si>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</si>
  <si>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</si>
  <si>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</si>
  <si>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</si>
  <si>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</si>
  <si>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</si>
  <si>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</si>
  <si>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</si>
  <si>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</si>
  <si>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</si>
  <si>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</si>
  <si>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</si>
  <si>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</si>
  <si>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</si>
  <si>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</si>
  <si>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</si>
  <si>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</si>
  <si>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</si>
  <si>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</si>
  <si>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</si>
  <si>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</si>
  <si>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</si>
  <si>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</si>
  <si>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</si>
  <si>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</si>
  <si>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</si>
  <si>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</si>
  <si>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</si>
  <si>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</si>
  <si>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</si>
  <si>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</si>
  <si>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</si>
  <si>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</si>
  <si>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</si>
  <si>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</si>
  <si>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</si>
  <si>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</si>
  <si>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</si>
  <si>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</si>
  <si>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</si>
  <si>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</si>
  <si>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</si>
  <si>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</si>
  <si>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</si>
  <si>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</si>
  <si>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</si>
  <si>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</si>
  <si>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</si>
  <si>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</si>
  <si>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</si>
  <si>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</si>
  <si>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</si>
  <si>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</si>
  <si>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</si>
  <si>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</si>
  <si>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</si>
  <si>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</si>
  <si>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</si>
  <si>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</si>
  <si>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</si>
  <si>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</si>
  <si>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</si>
  <si>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</si>
  <si>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</si>
  <si>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</si>
  <si>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</si>
  <si>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</si>
  <si>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</si>
  <si>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</si>
  <si>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</si>
  <si>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</si>
  <si>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</si>
  <si>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</si>
  <si>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</si>
  <si>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</si>
  <si>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</si>
  <si>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</si>
  <si>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</si>
  <si>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</si>
  <si>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</si>
  <si>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</si>
  <si>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</si>
  <si>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</si>
  <si>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</si>
  <si>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</si>
  <si>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</si>
  <si>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</si>
  <si>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</si>
  <si>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</si>
  <si>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</si>
  <si>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</si>
  <si>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</si>
  <si>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</si>
  <si>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</si>
  <si>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</si>
  <si>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</si>
  <si>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</si>
  <si>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</si>
  <si>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</si>
  <si>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</si>
  <si>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</si>
  <si>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</si>
  <si>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</si>
  <si>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</si>
  <si>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</si>
  <si>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</si>
  <si>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</si>
  <si>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</si>
  <si>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</si>
  <si>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</si>
  <si>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</si>
  <si>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</si>
  <si>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</si>
  <si>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</si>
  <si>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</si>
  <si>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</si>
  <si>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</si>
  <si>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</si>
  <si>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</si>
  <si>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</si>
  <si>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</si>
  <si>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</si>
  <si>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</si>
  <si>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</si>
  <si>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</si>
  <si>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</si>
  <si>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</si>
  <si>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</si>
  <si>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</si>
  <si>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</si>
  <si>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</si>
  <si>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</si>
  <si>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</si>
  <si>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</si>
  <si>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</si>
  <si>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</si>
  <si>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</si>
  <si>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</si>
  <si>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</si>
  <si>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</si>
  <si>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</si>
  <si>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</si>
  <si>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</si>
  <si>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</si>
  <si>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</si>
  <si>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</si>
  <si>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</si>
  <si>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</si>
  <si>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</si>
  <si>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</si>
  <si>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</si>
  <si>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</si>
  <si>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</si>
  <si>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</si>
  <si>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</si>
  <si>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</si>
  <si>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</si>
  <si>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</si>
  <si>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</si>
  <si>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</si>
  <si>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</si>
  <si>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</si>
  <si>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</si>
  <si>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</si>
  <si>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</si>
  <si>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</si>
  <si>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</si>
  <si>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</si>
  <si>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</si>
  <si>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</si>
  <si>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</si>
  <si>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</si>
  <si>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</si>
  <si>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</si>
  <si>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</si>
  <si>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</si>
  <si>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</si>
  <si>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</si>
  <si>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</si>
  <si>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</si>
  <si>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</si>
  <si>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</si>
  <si>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</si>
  <si>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</si>
  <si>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</si>
  <si>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</si>
  <si>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</si>
  <si>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</si>
  <si>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</si>
  <si>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</si>
  <si>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</si>
  <si>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</si>
  <si>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</si>
  <si>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</si>
  <si>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</si>
  <si>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</si>
  <si>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</si>
  <si>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</si>
  <si>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</si>
  <si>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</si>
  <si>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</si>
  <si>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</si>
  <si>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</si>
  <si>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</si>
  <si>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</si>
  <si>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</si>
  <si>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</si>
  <si>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</si>
  <si>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</si>
  <si>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</si>
  <si>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</si>
  <si>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</si>
  <si>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</si>
  <si>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</si>
  <si>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</si>
  <si>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</si>
  <si>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</si>
  <si>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</si>
  <si>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</si>
  <si>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</si>
  <si>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</si>
  <si>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</si>
  <si>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</si>
  <si>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</si>
  <si>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</si>
  <si>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</si>
  <si>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</si>
  <si>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</si>
  <si>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</si>
  <si>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</si>
  <si>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</si>
  <si>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</si>
  <si>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</si>
  <si>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</si>
  <si>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</si>
  <si>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</si>
  <si>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</si>
  <si>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</si>
  <si>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</si>
  <si>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</si>
  <si>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</si>
  <si>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</si>
  <si>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</si>
  <si>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</si>
  <si>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</si>
  <si>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</si>
  <si>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</si>
  <si>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</si>
  <si>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</si>
  <si>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</si>
  <si>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</si>
  <si>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</si>
  <si>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</si>
  <si>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</si>
  <si>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</si>
  <si>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</si>
  <si>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</si>
  <si>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</si>
  <si>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</si>
  <si>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</si>
  <si>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</si>
  <si>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</si>
  <si>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</si>
  <si>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</si>
  <si>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</si>
  <si>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</si>
  <si>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</si>
  <si>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</si>
  <si>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</si>
  <si>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</si>
  <si>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</si>
  <si>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</si>
  <si>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</si>
  <si>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</si>
  <si>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</si>
  <si>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</si>
  <si>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</si>
  <si>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</si>
  <si>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</si>
  <si>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</si>
  <si>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</si>
  <si>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</si>
  <si>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</si>
  <si>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</si>
  <si>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</si>
  <si>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</si>
  <si>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</si>
  <si>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</si>
  <si>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</si>
  <si>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</si>
  <si>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</si>
  <si>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</si>
  <si>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</si>
  <si>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</si>
  <si>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</si>
  <si>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</si>
  <si>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</si>
  <si>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</si>
  <si>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</si>
  <si>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</si>
  <si>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</si>
  <si>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</si>
  <si>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</si>
  <si>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</si>
  <si>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</si>
  <si>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</si>
  <si>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</si>
  <si>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</si>
  <si>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</si>
  <si>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</si>
  <si>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</si>
  <si>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</si>
  <si>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</si>
  <si>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</si>
  <si>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</si>
  <si>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</si>
  <si>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</si>
  <si>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</si>
  <si>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</si>
  <si>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</si>
  <si>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</si>
  <si>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</si>
  <si>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</si>
  <si>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</si>
  <si>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</si>
  <si>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</si>
  <si>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</si>
  <si>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</si>
  <si>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</si>
  <si>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</si>
  <si>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</si>
  <si>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</si>
  <si>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</si>
  <si>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</si>
  <si>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</si>
  <si>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</si>
  <si>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</si>
  <si>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</si>
  <si>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</si>
  <si>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</si>
  <si>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</si>
  <si>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</si>
  <si>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</si>
  <si>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</si>
  <si>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</si>
  <si>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</si>
  <si>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</si>
  <si>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</si>
  <si>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</si>
  <si>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</si>
  <si>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</si>
  <si>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</si>
  <si>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</si>
  <si>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</si>
  <si>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</si>
  <si>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</si>
  <si>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</si>
  <si>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</si>
  <si>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</si>
  <si>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</si>
  <si>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</si>
  <si>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</si>
  <si>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</si>
  <si>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</si>
  <si>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</si>
  <si>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</si>
  <si>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</si>
  <si>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</si>
  <si>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</si>
  <si>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</si>
  <si>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</si>
  <si>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</si>
  <si>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</si>
  <si>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</si>
  <si>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</si>
  <si>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</si>
  <si>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</si>
  <si>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</si>
  <si>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</si>
  <si>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</si>
  <si>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</si>
  <si>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</si>
  <si>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</si>
  <si>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</si>
  <si>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</si>
  <si>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</si>
  <si>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</si>
  <si>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</si>
  <si>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</si>
  <si>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</si>
  <si>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</si>
  <si>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</si>
  <si>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</si>
  <si>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</si>
  <si>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</si>
  <si>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</si>
  <si>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</si>
  <si>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</si>
  <si>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</si>
  <si>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</si>
  <si>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</si>
  <si>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</si>
  <si>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</si>
  <si>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</si>
  <si>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</si>
  <si>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</si>
  <si>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</si>
  <si>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</si>
  <si>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</si>
  <si>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</si>
  <si>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</si>
  <si>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</si>
  <si>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</si>
  <si>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</si>
  <si>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</si>
  <si>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</si>
  <si>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</si>
  <si>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</si>
  <si>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</si>
  <si>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</si>
  <si>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</si>
  <si>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</si>
  <si>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</si>
  <si>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</si>
  <si>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</si>
  <si>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</si>
  <si>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</si>
  <si>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</si>
  <si>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</si>
  <si>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</si>
  <si>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</si>
  <si>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</si>
  <si>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</si>
  <si>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</si>
  <si>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</si>
  <si>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</si>
  <si>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</si>
  <si>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</si>
  <si>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</si>
  <si>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</si>
  <si>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</si>
  <si>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</si>
  <si>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</si>
  <si>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</si>
  <si>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</si>
  <si>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</si>
  <si>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</si>
  <si>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</si>
  <si>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</si>
  <si>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</si>
  <si>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</si>
  <si>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</si>
  <si>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</si>
  <si>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</si>
  <si>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</si>
  <si>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</si>
  <si>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</si>
  <si>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</si>
  <si>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</si>
  <si>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</si>
  <si>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</si>
  <si>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</si>
  <si>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</si>
  <si>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</si>
  <si>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</si>
  <si>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</si>
  <si>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</si>
  <si>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</si>
  <si>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</si>
  <si>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</si>
  <si>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</si>
  <si>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</si>
  <si>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</si>
  <si>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</si>
  <si>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</si>
  <si>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</si>
  <si>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</si>
  <si>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</si>
  <si>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</si>
  <si>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</si>
  <si>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</si>
  <si>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</si>
  <si>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</si>
  <si>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</si>
  <si>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</si>
  <si>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</si>
  <si>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</si>
  <si>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</si>
  <si>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</si>
  <si>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</si>
  <si>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</si>
  <si>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</si>
  <si>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</si>
  <si>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</si>
  <si>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</si>
  <si>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</si>
  <si>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</si>
  <si>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</si>
  <si>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</si>
  <si>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</si>
  <si>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</si>
  <si>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</si>
  <si>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</si>
  <si>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</si>
  <si>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</si>
  <si>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</si>
  <si>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</si>
  <si>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</si>
  <si>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</si>
  <si>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</si>
  <si>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</si>
  <si>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</si>
  <si>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</si>
  <si>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</si>
  <si>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</si>
  <si>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</si>
  <si>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</si>
  <si>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</si>
  <si>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</si>
  <si>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</si>
  <si>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</si>
  <si>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</si>
  <si>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</si>
  <si>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</si>
  <si>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</si>
  <si>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</si>
  <si>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</si>
  <si>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</si>
  <si>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</si>
  <si>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</si>
  <si>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</si>
  <si>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</si>
  <si>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</si>
  <si>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</si>
  <si>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</si>
  <si>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</si>
  <si>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</si>
  <si>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</si>
  <si>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</si>
  <si>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</si>
  <si>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</si>
  <si>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</si>
  <si>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</si>
  <si>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</si>
  <si>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</si>
  <si>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</si>
  <si>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</si>
  <si>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</si>
  <si>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</si>
  <si>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</si>
  <si>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</si>
  <si>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</si>
  <si>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</si>
  <si>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</si>
  <si>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</si>
  <si>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</si>
  <si>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</si>
  <si>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</si>
  <si>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</si>
  <si>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</si>
  <si>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</si>
  <si>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</si>
  <si>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</si>
  <si>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</si>
  <si>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</si>
  <si>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</si>
  <si>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</si>
  <si>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</si>
  <si>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</si>
  <si>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</si>
  <si>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</si>
  <si>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</si>
  <si>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</si>
  <si>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</si>
  <si>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</si>
  <si>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</si>
  <si>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</si>
  <si>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</si>
  <si>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</si>
  <si>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</si>
  <si>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</si>
  <si>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</si>
  <si>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</si>
  <si>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</si>
  <si>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</si>
  <si>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</si>
  <si>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</si>
  <si>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</si>
  <si>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</si>
  <si>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</si>
  <si>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</si>
  <si>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</si>
  <si>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</si>
  <si>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</si>
  <si>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</si>
  <si>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</si>
  <si>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</si>
  <si>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</si>
  <si>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</si>
  <si>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</si>
  <si>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</si>
  <si>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</si>
  <si>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</si>
  <si>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</si>
  <si>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</si>
  <si>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</si>
  <si>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</si>
  <si>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</si>
  <si>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</si>
  <si>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</si>
  <si>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</si>
  <si>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</si>
  <si>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</si>
  <si>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</si>
  <si>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</si>
  <si>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</si>
  <si>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</si>
  <si>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</si>
  <si>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</si>
  <si>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</si>
  <si>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</si>
  <si>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</si>
  <si>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</si>
  <si>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</si>
  <si>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</si>
  <si>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</si>
  <si>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</si>
  <si>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</si>
  <si>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</si>
  <si>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</si>
  <si>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</si>
  <si>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</si>
  <si>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</si>
  <si>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</si>
  <si>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</si>
  <si>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</si>
  <si>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</si>
  <si>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</si>
  <si>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</si>
  <si>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</si>
  <si>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</si>
  <si>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</si>
  <si>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</si>
  <si>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</si>
  <si>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</si>
  <si>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</si>
  <si>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</si>
  <si>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</si>
  <si>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</si>
  <si>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</si>
  <si>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</si>
  <si>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</si>
  <si>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</si>
  <si>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</si>
  <si>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</si>
  <si>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</si>
  <si>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</si>
  <si>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</si>
  <si>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</si>
  <si>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</si>
  <si>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</si>
  <si>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</si>
  <si>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</si>
  <si>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</si>
  <si>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</si>
  <si>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</si>
  <si>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</si>
  <si>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</si>
  <si>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</si>
  <si>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</si>
  <si>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</si>
  <si>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</si>
  <si>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</si>
  <si>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</si>
  <si>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</si>
  <si>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</si>
  <si>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</si>
  <si>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</si>
  <si>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</si>
  <si>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</si>
  <si>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</si>
  <si>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</si>
  <si>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</si>
  <si>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</si>
  <si>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</si>
  <si>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</si>
  <si>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</si>
  <si>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</si>
  <si>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</si>
  <si>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</si>
  <si>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</si>
  <si>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</si>
  <si>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</si>
  <si>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</si>
  <si>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</si>
  <si>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</si>
  <si>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</si>
  <si>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</si>
  <si>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</si>
  <si>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</si>
  <si>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</si>
  <si>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</si>
  <si>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</si>
  <si>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</si>
  <si>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</si>
  <si>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</si>
  <si>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</si>
  <si>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</si>
  <si>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</si>
  <si>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</si>
  <si>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</si>
  <si>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</si>
  <si>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</si>
  <si>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</si>
  <si>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</si>
  <si>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</si>
  <si>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</si>
  <si>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</si>
  <si>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</si>
  <si>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</si>
  <si>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</si>
  <si>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</si>
  <si>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</si>
  <si>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</si>
  <si>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</si>
  <si>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</si>
  <si>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</si>
  <si>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</si>
  <si>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</si>
  <si>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</si>
  <si>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</si>
  <si>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</si>
  <si>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</si>
  <si>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</si>
  <si>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</si>
  <si>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</si>
  <si>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</si>
  <si>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</si>
  <si>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</si>
  <si>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</si>
  <si>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</si>
  <si>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</si>
  <si>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</si>
  <si>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</si>
  <si>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</si>
  <si>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</si>
  <si>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</si>
  <si>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</si>
  <si>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</si>
  <si>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</si>
  <si>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</si>
  <si>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</si>
  <si>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</si>
  <si>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</si>
  <si>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</si>
  <si>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</si>
  <si>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</si>
  <si>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</si>
  <si>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</si>
  <si>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</si>
  <si>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</si>
  <si>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</si>
  <si>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</si>
  <si>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</si>
  <si>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</si>
  <si>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</si>
  <si>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</si>
  <si>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</si>
  <si>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</si>
  <si>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</si>
  <si>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</si>
  <si>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</si>
  <si>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</si>
  <si>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</si>
  <si>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</si>
  <si>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</si>
  <si>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</si>
  <si>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</si>
  <si>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</si>
  <si>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</si>
  <si>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</si>
  <si>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</si>
  <si>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</si>
  <si>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</si>
  <si>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</si>
  <si>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</si>
  <si>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</si>
  <si>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</si>
  <si>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</si>
  <si>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</si>
  <si>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</si>
  <si>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</si>
  <si>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</si>
  <si>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</si>
  <si>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</si>
  <si>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</si>
  <si>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</si>
  <si>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</si>
  <si>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</si>
  <si>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</si>
  <si>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</si>
  <si>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</si>
  <si>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</si>
  <si>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</si>
  <si>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</si>
  <si>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</si>
  <si>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</si>
  <si>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</si>
  <si>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</si>
  <si>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</si>
  <si>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</si>
  <si>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</si>
  <si>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</si>
  <si>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</si>
  <si>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</si>
  <si>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</si>
  <si>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</si>
  <si>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</si>
  <si>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</si>
  <si>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</si>
  <si>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</si>
  <si>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</si>
  <si>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</si>
  <si>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</si>
  <si>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</si>
  <si>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</si>
  <si>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</si>
  <si>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</si>
  <si>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</si>
  <si>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</si>
  <si>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</si>
  <si>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</si>
  <si>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</si>
  <si>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</si>
  <si>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</si>
  <si>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</si>
  <si>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</si>
  <si>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</si>
  <si>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</si>
  <si>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</si>
  <si>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</si>
  <si>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</si>
  <si>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</si>
  <si>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</si>
  <si>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</si>
  <si>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</si>
  <si>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</si>
  <si>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</si>
  <si>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</si>
  <si>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</si>
  <si>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</si>
  <si>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</si>
  <si>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</si>
  <si>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</si>
  <si>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</si>
  <si>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</si>
  <si>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</si>
  <si>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</si>
  <si>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</si>
  <si>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</si>
  <si>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</si>
  <si>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</si>
  <si>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</si>
  <si>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</si>
  <si>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</si>
  <si>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</si>
  <si>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</si>
  <si>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</si>
  <si>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</si>
  <si>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</si>
  <si>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</si>
  <si>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</si>
  <si>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</si>
  <si>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</si>
  <si>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</si>
  <si>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</si>
  <si>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</si>
  <si>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</si>
  <si>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</si>
  <si>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</si>
  <si>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</si>
  <si>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</si>
  <si>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</si>
  <si>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</si>
  <si>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</si>
  <si>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</si>
  <si>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</si>
  <si>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</si>
  <si>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</si>
  <si>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</si>
  <si>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</si>
  <si>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</si>
  <si>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</si>
  <si>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</si>
  <si>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</si>
  <si>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</si>
  <si>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</si>
  <si>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</si>
  <si>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</si>
  <si>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</si>
  <si>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</si>
  <si>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</si>
  <si>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</si>
  <si>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</si>
  <si>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</si>
  <si>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</si>
  <si>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</si>
  <si>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</si>
  <si>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</si>
  <si>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</si>
  <si>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</si>
  <si>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</si>
  <si>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</si>
  <si>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</si>
  <si>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</si>
  <si>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</si>
  <si>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</si>
  <si>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</si>
  <si>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</si>
  <si>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</si>
  <si>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</si>
  <si>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</si>
  <si>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</si>
  <si>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</si>
  <si>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</si>
  <si>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</si>
  <si>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</si>
  <si>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</si>
  <si>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</si>
  <si>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</si>
  <si>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</si>
  <si>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</si>
  <si>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</si>
  <si>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</si>
  <si>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</si>
  <si>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</si>
  <si>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</si>
  <si>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</si>
  <si>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</si>
  <si>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</si>
  <si>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</si>
  <si>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</si>
  <si>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</si>
  <si>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</si>
  <si>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</si>
  <si>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</si>
  <si>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</si>
  <si>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</si>
  <si>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</si>
  <si>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</si>
  <si>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</si>
  <si>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</si>
  <si>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</si>
  <si>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</si>
  <si>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</si>
  <si>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</si>
  <si>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</si>
  <si>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</si>
  <si>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</si>
  <si>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</si>
  <si>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</si>
  <si>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</si>
  <si>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</si>
  <si>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</si>
  <si>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</si>
  <si>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</si>
  <si>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</si>
  <si>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</si>
  <si>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</si>
  <si>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</si>
  <si>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</si>
  <si>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</si>
  <si>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</si>
  <si>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</si>
  <si>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</si>
  <si>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</si>
  <si>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</si>
  <si>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</si>
  <si>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</si>
  <si>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</si>
  <si>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</si>
  <si>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</si>
  <si>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</si>
  <si>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</si>
  <si>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</si>
  <si>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</si>
  <si>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</si>
  <si>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</si>
  <si>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</si>
  <si>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</si>
  <si>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</si>
  <si>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</si>
  <si>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</si>
  <si>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</si>
  <si>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</si>
  <si>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</si>
  <si>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</si>
  <si>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</si>
  <si>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</si>
  <si>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</si>
  <si>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</si>
  <si>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</si>
  <si>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</si>
  <si>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</si>
  <si>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</si>
  <si>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</si>
  <si>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</si>
  <si>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</si>
  <si>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</si>
  <si>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</si>
  <si>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</si>
  <si>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</si>
  <si>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</si>
  <si>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</si>
  <si>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</si>
  <si>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</si>
  <si>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</si>
  <si>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</si>
  <si>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</si>
  <si>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</si>
  <si>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</si>
  <si>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</si>
  <si>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</si>
  <si>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</si>
  <si>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</si>
  <si>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</si>
  <si>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</si>
  <si>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</si>
  <si>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</si>
  <si>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</si>
  <si>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</si>
  <si>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</si>
  <si>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</si>
  <si>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</si>
  <si>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</si>
  <si>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</si>
  <si>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</si>
  <si>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</si>
  <si>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</si>
  <si>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</si>
  <si>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</si>
  <si>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</si>
  <si>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</si>
  <si>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</si>
  <si>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</si>
  <si>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</si>
  <si>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</si>
  <si>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</si>
  <si>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</si>
  <si>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</si>
  <si>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</si>
  <si>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</si>
  <si>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</si>
  <si>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</si>
  <si>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</si>
  <si>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</si>
  <si>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</si>
  <si>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</si>
  <si>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</si>
  <si>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</si>
  <si>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</si>
  <si>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</si>
  <si>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</si>
  <si>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</si>
  <si>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</si>
  <si>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</si>
  <si>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</si>
  <si>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</si>
  <si>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</si>
  <si>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</si>
  <si>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</si>
  <si>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</si>
  <si>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</si>
  <si>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</si>
  <si>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</si>
  <si>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</si>
  <si>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</si>
  <si>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</si>
  <si>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</si>
  <si>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</si>
  <si>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</si>
  <si>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</si>
  <si>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</si>
  <si>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</si>
  <si>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</si>
  <si>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</si>
  <si>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</si>
  <si>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</si>
  <si>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</si>
  <si>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</si>
  <si>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</si>
  <si>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</si>
  <si>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</si>
  <si>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</si>
  <si>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</si>
  <si>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</si>
  <si>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</si>
  <si>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</si>
  <si>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</si>
  <si>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</si>
  <si>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</si>
  <si>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</si>
  <si>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</si>
  <si>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</si>
  <si>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</si>
  <si>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</si>
  <si>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</si>
  <si>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</si>
  <si>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</si>
  <si>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</si>
  <si>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</si>
  <si>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</si>
  <si>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</si>
  <si>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</si>
  <si>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</si>
  <si>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</si>
  <si>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</si>
  <si>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</si>
  <si>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</si>
  <si>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</si>
  <si>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</si>
  <si>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</si>
  <si>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</si>
  <si>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</si>
  <si>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</si>
  <si>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</si>
  <si>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</si>
  <si>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</si>
  <si>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</si>
  <si>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</si>
  <si>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</si>
  <si>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</si>
  <si>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</si>
  <si>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</si>
  <si>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</si>
  <si>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</si>
  <si>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</si>
  <si>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</si>
  <si>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</si>
  <si>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</si>
  <si>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</si>
  <si>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</si>
  <si>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</si>
  <si>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</si>
  <si>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</si>
  <si>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</si>
  <si>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</si>
  <si>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</si>
  <si>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</si>
  <si>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</si>
  <si>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</si>
  <si>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</si>
  <si>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</si>
  <si>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</si>
  <si>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</si>
  <si>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</si>
  <si>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</si>
  <si>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</si>
  <si>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</si>
  <si>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</si>
  <si>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</si>
  <si>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</si>
  <si>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</si>
  <si>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</si>
  <si>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</si>
  <si>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</si>
  <si>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</si>
  <si>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</si>
  <si>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</si>
  <si>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</si>
  <si>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</si>
  <si>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</si>
  <si>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</si>
  <si>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</si>
  <si>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</si>
  <si>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</si>
  <si>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</si>
  <si>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</si>
  <si>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</si>
  <si>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</si>
  <si>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</si>
  <si>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</si>
  <si>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</si>
  <si>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</si>
  <si>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</si>
  <si>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</si>
  <si>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</si>
  <si>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</si>
  <si>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</si>
  <si>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</si>
  <si>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</si>
  <si>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</si>
  <si>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</si>
  <si>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</si>
  <si>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</si>
  <si>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</si>
  <si>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</si>
  <si>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</si>
  <si>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</si>
  <si>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</si>
  <si>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</si>
  <si>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</si>
  <si>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</si>
  <si>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</si>
  <si>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</si>
  <si>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</si>
  <si>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</si>
  <si>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</si>
  <si>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</si>
  <si>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</si>
  <si>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</si>
  <si>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</si>
  <si>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</si>
  <si>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</si>
  <si>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</si>
  <si>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</si>
  <si>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</si>
  <si>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</si>
  <si>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</si>
  <si>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</si>
  <si>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</si>
  <si>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</si>
  <si>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</si>
  <si>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</si>
  <si>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</si>
  <si>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</si>
  <si>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</si>
  <si>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</si>
  <si>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</si>
  <si>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</si>
  <si>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</si>
  <si>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</si>
  <si>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</si>
  <si>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</si>
  <si>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</si>
  <si>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</si>
  <si>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</si>
  <si>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</si>
  <si>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</si>
  <si>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</si>
  <si>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</si>
  <si>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</si>
  <si>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</si>
  <si>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</si>
  <si>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</si>
  <si>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</si>
  <si>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</si>
  <si>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</si>
  <si>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</si>
  <si>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</si>
  <si>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</si>
  <si>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</si>
  <si>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</si>
  <si>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</si>
  <si>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</si>
  <si>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</si>
  <si>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</si>
  <si>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</si>
  <si>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</si>
  <si>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</si>
  <si>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</si>
  <si>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</si>
  <si>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</si>
  <si>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</si>
  <si>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</si>
  <si>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</si>
  <si>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</si>
  <si>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</si>
  <si>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</si>
  <si>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</si>
  <si>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</si>
  <si>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</si>
  <si>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</si>
  <si>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</si>
  <si>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</si>
  <si>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</si>
  <si>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</si>
  <si>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</si>
  <si>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</si>
  <si>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</si>
  <si>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</si>
  <si>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</si>
  <si>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</si>
  <si>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</si>
  <si>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</si>
  <si>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</si>
  <si>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</si>
  <si>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</si>
  <si>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</si>
  <si>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</si>
  <si>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</si>
  <si>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</si>
  <si>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</si>
  <si>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</si>
  <si>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</si>
  <si>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</si>
  <si>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</si>
  <si>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</si>
  <si>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</si>
  <si>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</si>
  <si>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</si>
  <si>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</si>
  <si>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</si>
  <si>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</si>
  <si>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</si>
  <si>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</si>
  <si>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</si>
  <si>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</si>
  <si>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</si>
  <si>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</si>
  <si>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</si>
  <si>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</si>
  <si>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</si>
  <si>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</si>
  <si>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</si>
  <si>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</si>
  <si>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</si>
  <si>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</si>
  <si>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</si>
  <si>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</si>
  <si>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</si>
  <si>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</si>
  <si>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</si>
  <si>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</si>
  <si>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</si>
  <si>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</si>
  <si>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</si>
  <si>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</si>
  <si>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</si>
  <si>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</si>
  <si>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</si>
  <si>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</si>
  <si>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</si>
  <si>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</si>
  <si>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</si>
  <si>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</si>
  <si>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</si>
  <si>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</si>
  <si>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</si>
  <si>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</si>
  <si>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</si>
  <si>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</si>
  <si>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</si>
  <si>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</si>
  <si>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</si>
  <si>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</si>
  <si>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</si>
  <si>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</si>
  <si>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</si>
  <si>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</si>
  <si>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</si>
  <si>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</si>
  <si>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</si>
  <si>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</si>
  <si>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</si>
  <si>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</si>
  <si>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</si>
  <si>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</si>
  <si>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</si>
  <si>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</si>
  <si>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</si>
  <si>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</si>
  <si>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</si>
  <si>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</si>
  <si>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</si>
  <si>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</si>
  <si>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</si>
  <si>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</si>
  <si>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</si>
  <si>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</si>
  <si>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</si>
  <si>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</si>
  <si>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</si>
  <si>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</si>
  <si>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</si>
  <si>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</si>
  <si>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</si>
  <si>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</si>
  <si>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</si>
  <si>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</si>
  <si>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</si>
  <si>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</si>
  <si>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</si>
  <si>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</si>
  <si>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</si>
  <si>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</si>
  <si>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</si>
  <si>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</si>
  <si>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</si>
  <si>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</si>
  <si>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</si>
  <si>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</si>
  <si>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</si>
  <si>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</si>
  <si>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</si>
  <si>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</si>
  <si>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</si>
  <si>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</si>
  <si>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</si>
  <si>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</si>
  <si>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</si>
  <si>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</si>
  <si>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</si>
  <si>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</si>
  <si>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</si>
  <si>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</si>
  <si>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</si>
  <si>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</si>
  <si>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</si>
  <si>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</si>
  <si>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</si>
  <si>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</si>
  <si>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</si>
  <si>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</si>
  <si>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</si>
  <si>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</si>
  <si>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</si>
  <si>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</si>
  <si>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</si>
  <si>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</si>
  <si>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</si>
  <si>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</si>
  <si>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</si>
  <si>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</si>
  <si>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</si>
  <si>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</si>
  <si>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</si>
  <si>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</si>
  <si>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</si>
  <si>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</si>
  <si>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</si>
  <si>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</si>
  <si>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</si>
  <si>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</si>
  <si>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</si>
  <si>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</si>
  <si>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</si>
  <si>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</si>
  <si>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</si>
  <si>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</si>
  <si>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</si>
  <si>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</si>
  <si>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</si>
  <si>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</si>
  <si>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</si>
  <si>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</si>
  <si>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</si>
  <si>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</si>
  <si>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</si>
  <si>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</si>
  <si>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</si>
  <si>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</si>
  <si>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</si>
  <si>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</si>
  <si>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</si>
  <si>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</si>
  <si>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</si>
  <si>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</si>
  <si>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</si>
  <si>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</si>
  <si>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</si>
  <si>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</si>
  <si>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</si>
  <si>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</si>
  <si>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</si>
  <si>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</si>
  <si>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</si>
  <si>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</si>
  <si>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</si>
  <si>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</si>
  <si>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</si>
  <si>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</si>
  <si>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</si>
  <si>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</si>
  <si>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</si>
  <si>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</si>
  <si>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</si>
  <si>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</si>
  <si>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</si>
  <si>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</si>
  <si>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</si>
  <si>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</si>
  <si>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</si>
  <si>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</si>
  <si>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</si>
  <si>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</si>
  <si>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</si>
  <si>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</si>
  <si>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</si>
  <si>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</si>
  <si>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</si>
  <si>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</si>
  <si>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</si>
  <si>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</si>
  <si>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</si>
  <si>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</si>
  <si>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</si>
  <si>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</si>
  <si>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</si>
  <si>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</si>
  <si>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</si>
  <si>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</si>
  <si>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</si>
  <si>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</si>
  <si>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</si>
  <si>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</si>
  <si>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</si>
  <si>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</si>
  <si>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</si>
  <si>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</si>
  <si>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</si>
  <si>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</si>
  <si>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</si>
  <si>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</si>
  <si>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</si>
  <si>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</si>
  <si>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</si>
  <si>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</si>
  <si>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</si>
  <si>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</si>
  <si>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</si>
  <si>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</si>
  <si>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</si>
  <si>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</si>
  <si>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</si>
  <si>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</si>
  <si>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</si>
  <si>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</si>
  <si>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</si>
  <si>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</si>
  <si>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</si>
  <si>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</si>
  <si>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</si>
  <si>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</si>
  <si>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</si>
  <si>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</si>
  <si>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</si>
  <si>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</si>
  <si>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</si>
  <si>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</si>
  <si>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</si>
  <si>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</si>
  <si>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</si>
  <si>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</si>
  <si>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</si>
  <si>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</si>
  <si>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</si>
  <si>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</si>
  <si>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</si>
  <si>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</si>
  <si>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</si>
  <si>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</si>
  <si>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</si>
  <si>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</si>
  <si>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</si>
  <si>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</si>
  <si>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</si>
  <si>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</si>
  <si>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</si>
  <si>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</si>
  <si>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</si>
  <si>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</si>
  <si>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</si>
  <si>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</si>
  <si>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</si>
  <si>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</si>
  <si>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</si>
  <si>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</si>
  <si>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</si>
  <si>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</si>
  <si>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</si>
  <si>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</si>
  <si>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</si>
  <si>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</si>
  <si>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</si>
  <si>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</si>
  <si>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</si>
  <si>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</si>
  <si>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</si>
  <si>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</si>
  <si>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</si>
  <si>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</si>
  <si>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</si>
  <si>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</si>
  <si>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</si>
  <si>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</si>
  <si>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</si>
  <si>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</si>
  <si>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</si>
  <si>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</si>
  <si>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</si>
  <si>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</si>
  <si>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</si>
  <si>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</si>
  <si>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</si>
  <si>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</si>
  <si>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</si>
  <si>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</si>
  <si>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</si>
  <si>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</si>
  <si>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</si>
  <si>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</si>
  <si>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</si>
  <si>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</si>
  <si>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</si>
  <si>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</si>
  <si>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</si>
  <si>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</si>
  <si>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</si>
  <si>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</si>
  <si>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</si>
  <si>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</si>
  <si>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</si>
  <si>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</si>
  <si>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</si>
  <si>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</si>
  <si>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</si>
  <si>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</si>
  <si>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</si>
  <si>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</si>
  <si>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</si>
  <si>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</si>
  <si>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</si>
  <si>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</si>
  <si>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</si>
  <si>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</si>
  <si>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</si>
  <si>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</si>
  <si>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</si>
  <si>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</si>
  <si>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</si>
  <si>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</si>
  <si>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</si>
  <si>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</si>
  <si>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</si>
  <si>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</si>
  <si>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</si>
  <si>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</si>
  <si>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</si>
  <si>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</si>
  <si>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</si>
  <si>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</si>
  <si>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</si>
  <si>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</si>
  <si>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</si>
  <si>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</si>
  <si>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</si>
  <si>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</si>
  <si>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</si>
  <si>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</si>
  <si>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</si>
  <si>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</si>
  <si>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</si>
  <si>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</si>
  <si>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</si>
  <si>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</si>
  <si>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</si>
  <si>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</si>
  <si>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</si>
  <si>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</si>
  <si>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</si>
  <si>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</si>
  <si>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</si>
  <si>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</si>
  <si>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</si>
  <si>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</si>
  <si>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</si>
  <si>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</si>
  <si>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</si>
  <si>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</si>
  <si>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</si>
  <si>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</si>
  <si>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</si>
  <si>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</si>
  <si>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</si>
  <si>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</si>
  <si>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</si>
  <si>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</si>
  <si>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</si>
  <si>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</si>
  <si>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</si>
  <si>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</si>
  <si>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</si>
  <si>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</si>
  <si>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</si>
  <si>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</si>
  <si>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</si>
  <si>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</si>
  <si>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</si>
  <si>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</si>
  <si>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</si>
  <si>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</si>
  <si>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</si>
  <si>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</si>
  <si>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</si>
  <si>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</si>
  <si>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</si>
  <si>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</si>
  <si>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</si>
  <si>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</si>
  <si>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</si>
  <si>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</si>
  <si>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</si>
  <si>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</si>
  <si>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</si>
  <si>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</si>
  <si>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</si>
  <si>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</si>
  <si>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</si>
  <si>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</si>
  <si>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</si>
  <si>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</si>
  <si>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</si>
  <si>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</si>
  <si>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</si>
  <si>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</si>
  <si>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</si>
  <si>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</si>
  <si>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</si>
  <si>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</si>
  <si>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</si>
  <si>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</si>
  <si>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</si>
  <si>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</si>
  <si>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</si>
  <si>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</si>
  <si>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</si>
  <si>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</si>
  <si>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</si>
  <si>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</si>
  <si>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</si>
  <si>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</si>
  <si>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</si>
  <si>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</si>
  <si>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</si>
  <si>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</si>
  <si>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</si>
  <si>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</si>
  <si>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</si>
  <si>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</si>
  <si>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</si>
  <si>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</si>
  <si>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</si>
  <si>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</si>
  <si>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</si>
  <si>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</si>
  <si>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</si>
  <si>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</si>
  <si>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</si>
  <si>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</si>
  <si>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</si>
  <si>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</si>
  <si>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</si>
  <si>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</si>
  <si>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</si>
  <si>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</si>
  <si>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</si>
  <si>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</si>
  <si>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</si>
  <si>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</si>
  <si>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</si>
  <si>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</si>
  <si>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</si>
  <si>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</si>
  <si>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</si>
  <si>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</si>
  <si>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</si>
  <si>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</si>
  <si>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</si>
  <si>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</si>
  <si>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</si>
  <si>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</si>
  <si>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</si>
  <si>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</si>
  <si>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</si>
  <si>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</si>
  <si>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</si>
  <si>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</si>
  <si>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</si>
  <si>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</si>
  <si>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</si>
  <si>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</si>
  <si>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</si>
  <si>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</si>
  <si>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</si>
  <si>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</si>
  <si>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</si>
  <si>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</si>
  <si>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</si>
  <si>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</si>
  <si>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</si>
  <si>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</si>
  <si>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</si>
  <si>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</si>
  <si>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</si>
  <si>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</si>
  <si>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</si>
  <si>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</si>
  <si>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</si>
  <si>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</si>
  <si>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</si>
  <si>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</si>
  <si>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</si>
  <si>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</si>
  <si>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</si>
  <si>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</si>
  <si>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</si>
  <si>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</si>
  <si>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</si>
  <si>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</si>
  <si>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</si>
  <si>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</si>
  <si>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</si>
  <si>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</si>
  <si>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</si>
  <si>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</si>
  <si>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</si>
  <si>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</si>
  <si>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</si>
  <si>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</si>
  <si>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</si>
  <si>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</si>
  <si>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</si>
  <si>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</si>
  <si>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</si>
  <si>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</si>
  <si>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</si>
  <si>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</si>
  <si>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</si>
  <si>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</si>
  <si>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</si>
  <si>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</si>
  <si>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</si>
  <si>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</si>
  <si>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</si>
  <si>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</si>
  <si>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</si>
  <si>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</si>
  <si>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</si>
  <si>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</si>
  <si>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</si>
  <si>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</si>
  <si>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</si>
  <si>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</si>
  <si>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</si>
  <si>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</si>
  <si>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</si>
  <si>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</si>
  <si>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</si>
  <si>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</si>
  <si>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</si>
  <si>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</si>
  <si>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</si>
  <si>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</si>
  <si>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</si>
  <si>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</si>
  <si>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</si>
  <si>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</si>
  <si>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</si>
  <si>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</si>
  <si>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</si>
  <si>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</si>
  <si>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</si>
  <si>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</si>
  <si>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</si>
  <si>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</si>
  <si>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</si>
  <si>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</si>
  <si>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</si>
  <si>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</si>
  <si>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</si>
  <si>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</si>
  <si>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</si>
  <si>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</si>
  <si>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</si>
  <si>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</si>
  <si>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</si>
  <si>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</si>
  <si>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</si>
  <si>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</si>
  <si>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</si>
  <si>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</si>
  <si>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</si>
  <si>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</si>
  <si>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</si>
  <si>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</si>
  <si>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</si>
  <si>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</si>
  <si>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</si>
  <si>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</si>
  <si>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</si>
  <si>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</si>
  <si>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</si>
  <si>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</si>
  <si>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</si>
  <si>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</si>
  <si>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</si>
  <si>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</si>
  <si>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</si>
  <si>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</si>
  <si>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</si>
  <si>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</si>
  <si>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</si>
  <si>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</si>
  <si>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</si>
  <si>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</si>
  <si>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</si>
  <si>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</si>
  <si>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</si>
  <si>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</si>
  <si>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</si>
  <si>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</si>
  <si>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</si>
  <si>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</si>
  <si>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</si>
  <si>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</si>
  <si>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</si>
  <si>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</si>
  <si>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</si>
  <si>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</si>
  <si>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</si>
  <si>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</si>
  <si>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</si>
  <si>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</si>
  <si>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</si>
  <si>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</si>
  <si>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</si>
  <si>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</si>
  <si>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</si>
  <si>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</si>
  <si>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</si>
  <si>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</si>
  <si>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</si>
  <si>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</si>
  <si>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</si>
  <si>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</si>
  <si>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</si>
  <si>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</si>
  <si>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</si>
  <si>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</si>
  <si>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</si>
  <si>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</si>
  <si>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</si>
  <si>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</si>
  <si>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</si>
  <si>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</si>
  <si>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</si>
  <si>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</si>
  <si>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</si>
  <si>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</si>
  <si>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</si>
  <si>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</si>
  <si>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</si>
  <si>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</si>
  <si>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</si>
  <si>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</si>
  <si>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</si>
  <si>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</si>
  <si>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</si>
  <si>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</si>
  <si>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</si>
  <si>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</si>
  <si>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</si>
  <si>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</si>
  <si>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</si>
  <si>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</si>
  <si>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</si>
  <si>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</si>
  <si>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</si>
  <si>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</si>
  <si>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</si>
  <si>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</si>
  <si>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</si>
  <si>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</si>
  <si>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</si>
  <si>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</si>
  <si>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</si>
  <si>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</si>
  <si>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</si>
  <si>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</si>
  <si>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</si>
  <si>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</si>
  <si>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</si>
  <si>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</si>
  <si>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</si>
  <si>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</si>
  <si>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</si>
  <si>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</si>
  <si>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</si>
  <si>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</si>
  <si>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</si>
  <si>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</si>
  <si>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</si>
  <si>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</si>
  <si>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</si>
  <si>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</si>
  <si>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</si>
  <si>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</si>
  <si>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</si>
  <si>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</si>
  <si>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</si>
  <si>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</si>
  <si>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</si>
  <si>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</si>
  <si>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</si>
  <si>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</si>
  <si>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</si>
  <si>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</si>
  <si>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</si>
  <si>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</si>
  <si>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</si>
  <si>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</si>
  <si>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</si>
  <si>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</si>
  <si>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</si>
  <si>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</si>
  <si>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</si>
  <si>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</si>
  <si>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</si>
  <si>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</si>
  <si>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</si>
  <si>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</si>
  <si>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</si>
  <si>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</si>
  <si>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</si>
  <si>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</si>
  <si>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</si>
  <si>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</si>
  <si>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</si>
  <si>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</si>
  <si>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</si>
  <si>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</si>
  <si>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</si>
  <si>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</si>
  <si>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</si>
  <si>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</si>
  <si>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</si>
  <si>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</si>
  <si>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</si>
  <si>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</si>
  <si>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</si>
  <si>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</si>
  <si>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</si>
  <si>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</si>
  <si>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</si>
  <si>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</si>
  <si>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</si>
  <si>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</si>
  <si>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</si>
  <si>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</si>
  <si>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</si>
  <si>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</si>
  <si>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</si>
  <si>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</si>
  <si>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</si>
  <si>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</si>
  <si>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</si>
  <si>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</si>
  <si>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</si>
  <si>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</si>
  <si>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</si>
  <si>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</si>
  <si>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</si>
  <si>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</si>
  <si>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</si>
  <si>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</si>
  <si>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</si>
  <si>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</si>
  <si>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</si>
  <si>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</si>
  <si>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</si>
  <si>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</si>
  <si>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</si>
  <si>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</si>
  <si>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</si>
  <si>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</si>
  <si>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</si>
  <si>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</si>
  <si>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</si>
  <si>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</si>
  <si>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</si>
  <si>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</si>
  <si>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</si>
  <si>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</si>
  <si>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</si>
  <si>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</si>
  <si>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</si>
  <si>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</si>
  <si>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</si>
  <si>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</si>
  <si>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</si>
  <si>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</si>
  <si>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</si>
  <si>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</si>
  <si>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</si>
  <si>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</si>
  <si>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</si>
  <si>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</si>
  <si>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</si>
  <si>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</si>
  <si>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</si>
  <si>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</si>
  <si>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</si>
  <si>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</si>
  <si>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</si>
  <si>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</si>
  <si>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</si>
  <si>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</si>
  <si>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</si>
  <si>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</si>
  <si>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</si>
  <si>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</si>
  <si>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</si>
  <si>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</si>
  <si>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</si>
  <si>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</si>
  <si>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</si>
  <si>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</si>
  <si>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</si>
  <si>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</si>
  <si>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</si>
  <si>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</si>
  <si>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</si>
  <si>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</si>
  <si>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</si>
  <si>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</si>
  <si>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</si>
  <si>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</si>
  <si>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</si>
  <si>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</si>
  <si>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</si>
  <si>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</si>
  <si>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</si>
  <si>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</si>
  <si>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</si>
  <si>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</si>
  <si>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</si>
  <si>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</si>
  <si>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</si>
  <si>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</si>
  <si>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</si>
  <si>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</si>
  <si>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</si>
  <si>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</si>
  <si>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</si>
  <si>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</si>
  <si>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</si>
  <si>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</si>
  <si>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</si>
  <si>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</si>
  <si>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</si>
  <si>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</si>
  <si>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</si>
  <si>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</si>
  <si>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</si>
  <si>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</si>
  <si>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</si>
  <si>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</si>
  <si>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</si>
  <si>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</si>
  <si>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</si>
  <si>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</si>
  <si>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</si>
  <si>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</si>
  <si>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</si>
  <si>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</si>
  <si>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</si>
  <si>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</si>
  <si>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</si>
  <si>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</si>
  <si>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</si>
  <si>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</si>
  <si>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</si>
  <si>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</si>
  <si>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</si>
  <si>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</si>
  <si>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</si>
  <si>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</si>
  <si>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</si>
  <si>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</si>
  <si>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</si>
  <si>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</si>
  <si>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</si>
  <si>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</si>
  <si>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</si>
  <si>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</si>
  <si>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</si>
  <si>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</si>
  <si>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</si>
  <si>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</si>
  <si>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</si>
  <si>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</si>
  <si>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</si>
  <si>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</si>
  <si>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</si>
  <si>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</si>
  <si>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</si>
  <si>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</si>
  <si>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</si>
  <si>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</si>
  <si>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</si>
  <si>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</si>
  <si>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</si>
  <si>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</si>
  <si>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</si>
  <si>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</si>
  <si>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</si>
  <si>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</si>
  <si>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</si>
  <si>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</si>
  <si>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</si>
  <si>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</si>
  <si>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</si>
  <si>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</si>
  <si>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</si>
  <si>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</si>
  <si>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</si>
  <si>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</si>
  <si>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</si>
  <si>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</si>
  <si>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</si>
  <si>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</si>
  <si>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</si>
  <si>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</si>
  <si>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</si>
  <si>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</si>
  <si>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</si>
  <si>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</si>
  <si>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</si>
  <si>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</si>
  <si>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</si>
  <si>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</si>
  <si>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</si>
  <si>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</si>
  <si>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</si>
  <si>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</si>
  <si>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</si>
  <si>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</si>
  <si>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</si>
  <si>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</si>
  <si>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</si>
  <si>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</si>
  <si>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</si>
  <si>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</si>
  <si>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</si>
  <si>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</si>
  <si>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</si>
  <si>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</si>
  <si>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</si>
  <si>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</si>
  <si>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</si>
  <si>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</si>
  <si>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</si>
  <si>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</si>
  <si>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</si>
  <si>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</si>
  <si>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</si>
  <si>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</si>
  <si>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</si>
  <si>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</si>
  <si>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</si>
  <si>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</si>
  <si>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</si>
  <si>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</si>
  <si>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</si>
  <si>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</si>
  <si>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</si>
  <si>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</si>
  <si>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</si>
  <si>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</si>
  <si>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</si>
  <si>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</si>
  <si>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</si>
  <si>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</si>
  <si>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</si>
  <si>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</si>
  <si>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</si>
  <si>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</si>
  <si>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</si>
  <si>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</si>
  <si>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</si>
  <si>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</si>
  <si>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</si>
  <si>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</si>
  <si>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</si>
  <si>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</si>
  <si>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</si>
  <si>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</si>
  <si>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</si>
  <si>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</si>
  <si>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</si>
  <si>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</si>
  <si>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</si>
  <si>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</si>
  <si>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</si>
  <si>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</si>
  <si>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</si>
  <si>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</si>
  <si>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</si>
  <si>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</si>
  <si>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</si>
  <si>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</si>
  <si>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</si>
  <si>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</si>
  <si>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</si>
  <si>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</si>
  <si>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</si>
  <si>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</si>
  <si>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</si>
  <si>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</si>
  <si>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</si>
  <si>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</si>
  <si>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</si>
  <si>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</si>
  <si>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</si>
  <si>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</si>
  <si>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</si>
  <si>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</si>
  <si>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</si>
  <si>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</si>
  <si>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</si>
  <si>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</si>
  <si>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</si>
  <si>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</si>
  <si>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</si>
  <si>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</si>
  <si>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</si>
  <si>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</si>
  <si>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</si>
  <si>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</si>
  <si>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</si>
  <si>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</si>
  <si>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</si>
  <si>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</si>
  <si>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</si>
  <si>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</si>
  <si>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</si>
  <si>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</si>
  <si>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</si>
  <si>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</si>
  <si>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</si>
  <si>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</si>
  <si>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</si>
  <si>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</si>
  <si>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</si>
  <si>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</si>
  <si>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</si>
  <si>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</si>
  <si>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</si>
  <si>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</si>
  <si>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</si>
  <si>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</si>
  <si>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</si>
  <si>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</si>
  <si>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</si>
  <si>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</si>
  <si>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</si>
  <si>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</si>
  <si>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</si>
  <si>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</si>
  <si>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</si>
  <si>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</si>
  <si>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</si>
  <si>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</si>
  <si>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</si>
  <si>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</si>
  <si>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</si>
  <si>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</si>
  <si>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</si>
  <si>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</si>
  <si>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</si>
  <si>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</si>
  <si>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</si>
  <si>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</si>
  <si>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</si>
  <si>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</si>
  <si>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</si>
  <si>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</si>
  <si>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</si>
  <si>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</si>
  <si>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</si>
  <si>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</si>
  <si>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</si>
  <si>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</si>
  <si>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</si>
  <si>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</si>
  <si>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</si>
  <si>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</si>
  <si>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</si>
  <si>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</si>
  <si>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</si>
  <si>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</si>
  <si>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</si>
  <si>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</si>
  <si>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</si>
  <si>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</si>
  <si>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</si>
  <si>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</si>
  <si>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</si>
  <si>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</si>
  <si>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</si>
  <si>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</si>
  <si>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</si>
  <si>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</si>
  <si>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</si>
  <si>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</si>
  <si>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</si>
  <si>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</si>
  <si>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</si>
  <si>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</si>
  <si>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</si>
  <si>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</si>
  <si>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</si>
  <si>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</si>
  <si>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</si>
  <si>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</si>
  <si>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</si>
  <si>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</si>
  <si>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</si>
  <si>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</si>
  <si>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</si>
  <si>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</si>
  <si>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</si>
  <si>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</si>
  <si>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</si>
  <si>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</si>
  <si>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</si>
  <si>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</si>
  <si>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</si>
  <si>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</si>
  <si>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</si>
  <si>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</si>
  <si>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</si>
  <si>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</si>
  <si>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</si>
  <si>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</si>
  <si>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</si>
  <si>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</si>
  <si>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</si>
  <si>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</si>
  <si>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</si>
  <si>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</si>
  <si>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</si>
  <si>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</si>
  <si>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</si>
  <si>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</si>
  <si>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</si>
  <si>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</si>
  <si>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</si>
  <si>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</si>
  <si>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</si>
  <si>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</si>
  <si>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</si>
  <si>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</si>
  <si>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</si>
  <si>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</si>
  <si>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</si>
  <si>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</si>
  <si>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</si>
  <si>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</si>
  <si>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</si>
  <si>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</si>
  <si>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</si>
  <si>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</si>
  <si>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</si>
  <si>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</si>
  <si>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</si>
  <si>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</si>
  <si>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</si>
  <si>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</si>
  <si>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</si>
  <si>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</si>
  <si>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</si>
  <si>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</si>
  <si>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</si>
  <si>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</si>
  <si>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</si>
  <si>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</si>
  <si>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</si>
  <si>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</si>
  <si>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</si>
  <si>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</si>
  <si>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</si>
  <si>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</si>
  <si>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</si>
  <si>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</si>
  <si>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</si>
  <si>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</si>
  <si>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</si>
  <si>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</si>
  <si>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</si>
  <si>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</si>
  <si>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</si>
  <si>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</si>
  <si>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</si>
  <si>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</si>
  <si>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</si>
  <si>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</si>
  <si>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</si>
  <si>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</si>
  <si>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</si>
  <si>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</si>
  <si>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</si>
  <si>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</si>
  <si>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</si>
  <si>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</si>
  <si>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</si>
  <si>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</si>
  <si>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</si>
  <si>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</si>
  <si>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</si>
  <si>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</si>
  <si>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</si>
  <si>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</si>
  <si>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</si>
  <si>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</si>
  <si>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</si>
  <si>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</si>
  <si>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</si>
  <si>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</si>
  <si>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</si>
  <si>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</si>
  <si>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</si>
  <si>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</si>
  <si>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</si>
  <si>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</si>
  <si>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</si>
  <si>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</si>
  <si>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</si>
  <si>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</si>
  <si>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</si>
  <si>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</si>
  <si>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</si>
  <si>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</si>
  <si>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</si>
  <si>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</si>
  <si>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</si>
  <si>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</si>
  <si>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</si>
  <si>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</si>
  <si>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</si>
  <si>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</si>
  <si>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</si>
  <si>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</si>
  <si>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</si>
  <si>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</si>
  <si>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</si>
  <si>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</si>
  <si>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</si>
  <si>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</si>
  <si>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</si>
  <si>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</si>
  <si>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</si>
  <si>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</si>
  <si>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</si>
  <si>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</si>
  <si>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</si>
  <si>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</si>
  <si>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</si>
  <si>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</si>
  <si>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</si>
  <si>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</si>
  <si>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</si>
  <si>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</si>
  <si>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</si>
  <si>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</si>
  <si>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</si>
  <si>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</si>
  <si>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</si>
  <si>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</si>
  <si>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</si>
  <si>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</si>
  <si>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</si>
  <si>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</si>
  <si>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</si>
  <si>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</si>
  <si>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</si>
  <si>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</si>
  <si>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</si>
  <si>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</si>
  <si>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</si>
  <si>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</si>
  <si>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</si>
  <si>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</si>
  <si>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</si>
  <si>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</si>
  <si>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</si>
  <si>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</si>
  <si>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</si>
  <si>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</si>
  <si>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</si>
  <si>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</si>
  <si>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</si>
  <si>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</si>
  <si>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</si>
  <si>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</si>
  <si>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</si>
  <si>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</si>
  <si>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</si>
  <si>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</si>
  <si>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</si>
  <si>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</si>
  <si>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</si>
  <si>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</si>
  <si>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</si>
  <si>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</si>
  <si>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</si>
  <si>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</si>
  <si>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</si>
  <si>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</si>
  <si>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</si>
  <si>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</si>
  <si>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</si>
  <si>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</si>
  <si>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</si>
  <si>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</si>
  <si>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</si>
  <si>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</si>
  <si>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</si>
  <si>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</si>
  <si>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</si>
  <si>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</si>
  <si>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</si>
  <si>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</si>
  <si>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</si>
  <si>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</si>
  <si>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</si>
  <si>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</si>
  <si>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</si>
  <si>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</si>
  <si>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</si>
  <si>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</si>
  <si>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</si>
  <si>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</si>
  <si>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</si>
  <si>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</si>
  <si>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</si>
  <si>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</si>
  <si>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</si>
  <si>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</si>
  <si>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</si>
  <si>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</si>
  <si>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</si>
  <si>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</si>
  <si>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</si>
  <si>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</si>
  <si>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</si>
  <si>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</si>
  <si>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</si>
  <si>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</si>
  <si>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</si>
  <si>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</si>
  <si>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</si>
  <si>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</si>
  <si>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</si>
  <si>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</si>
  <si>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</si>
  <si>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</si>
  <si>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</si>
  <si>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</si>
  <si>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</si>
  <si>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</si>
  <si>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</si>
  <si>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</si>
  <si>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</si>
  <si>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</si>
  <si>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</si>
  <si>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</si>
  <si>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</si>
  <si>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</si>
  <si>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</si>
  <si>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</si>
  <si>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</si>
  <si>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</si>
  <si>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</si>
  <si>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</si>
  <si>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</si>
  <si>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</si>
  <si>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</si>
  <si>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</si>
  <si>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</si>
  <si>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</si>
  <si>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</si>
  <si>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</si>
  <si>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</si>
  <si>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</si>
  <si>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</si>
  <si>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</si>
  <si>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</si>
  <si>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</si>
  <si>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</si>
  <si>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</si>
  <si>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</si>
  <si>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</si>
  <si>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</si>
  <si>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</si>
  <si>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</si>
  <si>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</si>
  <si>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</si>
  <si>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</si>
  <si>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</si>
  <si>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</si>
  <si>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</si>
  <si>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</si>
  <si>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</si>
  <si>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</si>
  <si>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</si>
  <si>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</si>
  <si>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</si>
  <si>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</si>
  <si>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</si>
  <si>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</si>
  <si>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</si>
  <si>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</si>
  <si>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</si>
  <si>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</si>
  <si>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</si>
  <si>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</si>
  <si>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</si>
  <si>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</si>
  <si>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</si>
  <si>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</si>
  <si>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</si>
  <si>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</si>
  <si>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</si>
  <si>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</si>
  <si>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</si>
  <si>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</si>
  <si>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</si>
  <si>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</si>
  <si>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</si>
  <si>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</si>
  <si>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</si>
  <si>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</si>
  <si>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</si>
  <si>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</si>
  <si>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</si>
  <si>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</si>
  <si>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</si>
  <si>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</si>
  <si>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</si>
  <si>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</si>
  <si>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</si>
  <si>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</si>
  <si>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</si>
  <si>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</si>
  <si>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</si>
  <si>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</si>
  <si>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</si>
  <si>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</si>
  <si>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</si>
  <si>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</si>
  <si>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</si>
  <si>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</si>
  <si>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</si>
  <si>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</si>
  <si>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</si>
  <si>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</si>
  <si>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</si>
  <si>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</si>
  <si>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</si>
  <si>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</si>
  <si>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</si>
  <si>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</si>
  <si>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</si>
  <si>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</si>
  <si>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</si>
  <si>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</si>
  <si>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</si>
  <si>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</si>
  <si>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</si>
  <si>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</si>
  <si>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</si>
  <si>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</si>
  <si>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</si>
  <si>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</si>
  <si>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</si>
  <si>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</si>
  <si>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</si>
  <si>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</si>
  <si>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</si>
  <si>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</si>
  <si>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</si>
  <si>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</si>
  <si>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</si>
  <si>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</si>
  <si>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</si>
  <si>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</si>
  <si>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</si>
  <si>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</si>
  <si>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</si>
  <si>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</si>
  <si>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</si>
  <si>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</si>
  <si>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</si>
  <si>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</si>
  <si>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</si>
  <si>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</si>
  <si>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</si>
  <si>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</si>
  <si>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</si>
  <si>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</si>
  <si>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</si>
  <si>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</si>
  <si>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</si>
  <si>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</si>
  <si>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</si>
  <si>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</si>
  <si>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</si>
  <si>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</si>
  <si>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</si>
  <si>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</si>
  <si>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</si>
  <si>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</si>
  <si>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</si>
  <si>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</si>
  <si>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</si>
  <si>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</si>
  <si>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</si>
  <si>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</si>
  <si>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</si>
  <si>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</si>
  <si>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</si>
  <si>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</si>
  <si>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</si>
  <si>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</si>
  <si>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</si>
  <si>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</si>
  <si>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</si>
  <si>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</si>
  <si>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</si>
  <si>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</si>
  <si>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</si>
  <si>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</si>
  <si>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</si>
  <si>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</si>
  <si>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</si>
  <si>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</si>
  <si>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</si>
  <si>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</si>
  <si>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</si>
  <si>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</si>
  <si>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</si>
  <si>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</si>
  <si>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</si>
  <si>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</si>
  <si>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</si>
  <si>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</si>
  <si>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</si>
  <si>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</si>
  <si>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</si>
  <si>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</si>
  <si>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</si>
  <si>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</si>
  <si>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</si>
  <si>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</si>
  <si>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</si>
  <si>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</si>
  <si>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</si>
  <si>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</si>
  <si>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</si>
  <si>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</si>
  <si>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</si>
  <si>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</si>
  <si>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</si>
  <si>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</si>
  <si>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</si>
  <si>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</si>
  <si>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</si>
  <si>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</si>
  <si>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</si>
  <si>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</si>
  <si>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</si>
  <si>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</si>
  <si>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</si>
  <si>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</si>
  <si>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</si>
  <si>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</si>
  <si>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</si>
  <si>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</si>
  <si>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</si>
  <si>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</si>
  <si>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</si>
  <si>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</si>
  <si>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</si>
  <si>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</si>
  <si>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</si>
  <si>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</si>
  <si>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</si>
  <si>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</si>
  <si>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</si>
  <si>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</si>
  <si>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</si>
  <si>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</si>
  <si>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</si>
  <si>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</si>
  <si>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</si>
  <si>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</si>
  <si>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</si>
  <si>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</si>
  <si>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</si>
  <si>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</si>
  <si>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</si>
  <si>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</si>
  <si>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</si>
  <si>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</si>
  <si>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</si>
  <si>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</si>
  <si>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</si>
  <si>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</si>
  <si>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</si>
  <si>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</si>
  <si>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</si>
  <si>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</si>
  <si>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</si>
  <si>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</si>
  <si>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</si>
  <si>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</si>
  <si>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</si>
  <si>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</si>
  <si>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</si>
  <si>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</si>
  <si>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</si>
  <si>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</si>
  <si>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</si>
  <si>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</si>
  <si>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</si>
  <si>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</si>
  <si>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</si>
  <si>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</si>
  <si>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</si>
  <si>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</si>
  <si>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</si>
  <si>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</si>
  <si>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</si>
  <si>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</si>
  <si>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</si>
  <si>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</si>
  <si>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</si>
  <si>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</si>
  <si>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</si>
  <si>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</si>
  <si>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</si>
  <si>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</si>
  <si>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</si>
  <si>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</si>
  <si>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</si>
  <si>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</si>
  <si>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</si>
  <si>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</si>
  <si>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</si>
  <si>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</si>
  <si>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</si>
  <si>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</si>
  <si>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</si>
  <si>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</si>
  <si>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</si>
  <si>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</si>
  <si>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</si>
  <si>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</si>
  <si>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</si>
  <si>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</si>
  <si>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</si>
  <si>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</si>
  <si>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</si>
  <si>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</si>
  <si>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</si>
  <si>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</si>
  <si>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</si>
  <si>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</si>
  <si>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</si>
  <si>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</si>
  <si>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</si>
  <si>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</si>
  <si>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</si>
  <si>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</si>
  <si>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</si>
  <si>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</si>
  <si>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</si>
  <si>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</si>
  <si>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</si>
  <si>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</si>
  <si>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</si>
  <si>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</si>
  <si>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</si>
  <si>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</si>
  <si>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</si>
  <si>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</si>
  <si>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</si>
  <si>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</si>
  <si>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</si>
  <si>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</si>
  <si>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</si>
  <si>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</si>
  <si>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</si>
  <si>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</si>
  <si>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</si>
  <si>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</si>
  <si>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</si>
  <si>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</si>
  <si>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</si>
  <si>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</si>
  <si>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</si>
  <si>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</si>
  <si>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</si>
  <si>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</si>
  <si>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</si>
  <si>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</si>
  <si>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</si>
  <si>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</si>
  <si>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</si>
  <si>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</si>
  <si>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</si>
  <si>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</si>
  <si>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</si>
  <si>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</si>
  <si>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</si>
  <si>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</si>
  <si>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</si>
  <si>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</si>
  <si>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</si>
  <si>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</si>
  <si>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</si>
  <si>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</si>
  <si>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</si>
  <si>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</si>
  <si>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</si>
  <si>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</si>
  <si>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</si>
  <si>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</si>
  <si>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</si>
  <si>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</si>
  <si>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</si>
  <si>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</si>
  <si>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</si>
  <si>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</si>
  <si>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</si>
  <si>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</si>
  <si>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</si>
  <si>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</si>
  <si>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</si>
  <si>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</si>
  <si>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</si>
  <si>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</si>
  <si>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</si>
  <si>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</si>
  <si>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</si>
  <si>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</si>
  <si>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</si>
  <si>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</si>
  <si>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</si>
  <si>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</si>
  <si>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</si>
  <si>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</si>
  <si>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</si>
  <si>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</si>
  <si>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</si>
  <si>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</si>
  <si>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</si>
  <si>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</si>
  <si>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</si>
  <si>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</si>
  <si>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</si>
  <si>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</si>
  <si>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</si>
  <si>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</si>
  <si>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</si>
  <si>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</si>
  <si>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</si>
  <si>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</si>
  <si>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</si>
  <si>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</si>
  <si>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</si>
  <si>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</si>
  <si>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</si>
  <si>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</si>
  <si>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</si>
  <si>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</si>
  <si>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</si>
  <si>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</si>
  <si>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</si>
  <si>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</si>
  <si>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</si>
  <si>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</si>
  <si>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</si>
  <si>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</si>
  <si>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</si>
  <si>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</si>
  <si>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</si>
  <si>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</si>
  <si>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</si>
  <si>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</si>
  <si>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</si>
  <si>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</si>
  <si>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</si>
  <si>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</si>
  <si>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</si>
  <si>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</si>
  <si>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</si>
  <si>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</si>
  <si>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</si>
  <si>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</si>
  <si>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</si>
  <si>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</si>
  <si>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</si>
  <si>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</si>
  <si>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</si>
  <si>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</si>
  <si>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</si>
  <si>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</si>
  <si>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</si>
  <si>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</si>
  <si>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</si>
  <si>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</si>
  <si>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</si>
  <si>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</si>
  <si>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</si>
  <si>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</si>
  <si>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</si>
  <si>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</si>
  <si>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</si>
  <si>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</si>
  <si>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</si>
  <si>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</si>
  <si>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</si>
  <si>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</si>
  <si>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</si>
  <si>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</si>
  <si>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</si>
  <si>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</si>
  <si>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</si>
  <si>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</si>
  <si>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</si>
  <si>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</si>
  <si>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</si>
  <si>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</si>
  <si>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</si>
  <si>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</si>
  <si>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</si>
  <si>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</si>
  <si>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</si>
  <si>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</si>
  <si>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</si>
  <si>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</si>
  <si>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</si>
  <si>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</si>
  <si>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</si>
  <si>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</si>
  <si>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</si>
  <si>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</si>
  <si>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</si>
  <si>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</si>
  <si>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</si>
  <si>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</si>
  <si>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</si>
  <si>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</si>
  <si>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</si>
  <si>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</si>
  <si>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</si>
  <si>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</si>
  <si>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</si>
  <si>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</si>
  <si>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</si>
  <si>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</si>
  <si>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</si>
  <si>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</si>
  <si>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</si>
  <si>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</si>
  <si>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</si>
  <si>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</si>
  <si>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</si>
  <si>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</si>
  <si>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</si>
  <si>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</si>
  <si>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</si>
  <si>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</si>
  <si>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</si>
  <si>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</si>
  <si>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</si>
  <si>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</si>
  <si>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</si>
  <si>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</si>
  <si>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</si>
  <si>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</si>
  <si>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</si>
  <si>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</si>
  <si>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</si>
  <si>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</si>
  <si>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</si>
  <si>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</si>
  <si>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</si>
  <si>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</si>
  <si>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</si>
  <si>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</si>
  <si>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</si>
  <si>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</si>
  <si>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</si>
  <si>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</si>
  <si>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</si>
  <si>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</si>
  <si>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</si>
  <si>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</si>
  <si>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</si>
  <si>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</si>
  <si>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</si>
  <si>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</si>
  <si>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</si>
  <si>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</si>
  <si>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</si>
  <si>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</si>
  <si>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</si>
  <si>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</si>
  <si>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</si>
  <si>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</si>
  <si>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</si>
  <si>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</si>
  <si>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</si>
  <si>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</si>
  <si>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</si>
  <si>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</si>
  <si>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</si>
  <si>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</si>
  <si>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</si>
  <si>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</si>
  <si>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</si>
  <si>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</si>
  <si>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</si>
  <si>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</si>
  <si>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</si>
  <si>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</si>
  <si>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</si>
  <si>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</si>
  <si>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</si>
  <si>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</si>
  <si>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</si>
  <si>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</si>
  <si>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</si>
  <si>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</si>
  <si>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</si>
  <si>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</si>
  <si>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</si>
  <si>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</si>
  <si>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</si>
  <si>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</si>
  <si>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</si>
  <si>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</si>
  <si>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</si>
  <si>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</si>
  <si>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</si>
  <si>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</si>
  <si>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</si>
  <si>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</si>
  <si>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</si>
  <si>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</si>
  <si>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</si>
  <si>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</si>
  <si>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</si>
  <si>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</si>
  <si>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</si>
  <si>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</si>
  <si>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</si>
  <si>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</si>
  <si>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</si>
  <si>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</si>
  <si>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</si>
  <si>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</si>
  <si>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</si>
  <si>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</si>
  <si>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</si>
  <si>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</si>
  <si>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</si>
  <si>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</si>
  <si>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</si>
  <si>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</si>
  <si>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</si>
  <si>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</si>
  <si>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</si>
  <si>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</si>
  <si>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</si>
  <si>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</si>
  <si>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</si>
  <si>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</si>
  <si>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</si>
  <si>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</si>
  <si>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</si>
  <si>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</si>
  <si>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</si>
  <si>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</si>
  <si>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</si>
  <si>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</si>
  <si>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</si>
  <si>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</si>
  <si>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</si>
  <si>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</si>
  <si>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</si>
  <si>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</si>
  <si>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</si>
  <si>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</si>
  <si>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</si>
  <si>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</si>
  <si>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</si>
  <si>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</si>
  <si>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</si>
  <si>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</si>
  <si>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</si>
  <si>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</si>
  <si>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</si>
  <si>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</si>
  <si>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</si>
  <si>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</si>
  <si>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</si>
  <si>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</si>
  <si>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</si>
  <si>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</si>
  <si>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</si>
  <si>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</si>
  <si>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</si>
  <si>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</si>
  <si>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</si>
  <si>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</si>
  <si>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</si>
  <si>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</si>
  <si>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</si>
  <si>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</si>
  <si>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</si>
  <si>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</si>
  <si>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</si>
  <si>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</si>
  <si>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</si>
  <si>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</si>
  <si>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</si>
  <si>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</si>
  <si>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</si>
  <si>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</si>
  <si>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</si>
  <si>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</si>
  <si>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</si>
  <si>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</si>
  <si>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</si>
  <si>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</si>
  <si>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</si>
  <si>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</si>
  <si>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</si>
  <si>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</si>
  <si>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</si>
  <si>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</si>
  <si>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</si>
  <si>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</si>
  <si>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</si>
  <si>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</si>
  <si>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</si>
  <si>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</si>
  <si>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</si>
  <si>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</si>
  <si>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</si>
  <si>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</si>
  <si>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</si>
  <si>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</si>
  <si>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</si>
  <si>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</si>
  <si>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</si>
  <si>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</si>
  <si>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</si>
  <si>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</si>
  <si>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</si>
  <si>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</si>
  <si>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</si>
  <si>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</si>
  <si>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</si>
  <si>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</si>
  <si>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</si>
  <si>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</si>
  <si>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</si>
  <si>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</si>
  <si>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</si>
  <si>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</si>
  <si>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</si>
  <si>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</si>
  <si>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</si>
  <si>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</si>
  <si>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</si>
  <si>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</si>
  <si>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</si>
  <si>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</si>
  <si>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</si>
  <si>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</si>
  <si>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</si>
  <si>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</si>
  <si>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</si>
  <si>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</si>
  <si>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</si>
  <si>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</si>
  <si>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</si>
  <si>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</si>
  <si>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</si>
  <si>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</si>
  <si>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</si>
  <si>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</si>
  <si>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</si>
  <si>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</si>
  <si>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</si>
  <si>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</si>
  <si>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</si>
  <si>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</si>
  <si>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</si>
  <si>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</si>
  <si>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</si>
  <si>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</si>
  <si>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</si>
  <si>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</si>
  <si>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</si>
  <si>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</si>
  <si>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</si>
  <si>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</si>
  <si>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</si>
  <si>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</si>
  <si>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</si>
  <si>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</si>
  <si>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</si>
  <si>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</si>
  <si>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</si>
  <si>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</si>
  <si>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</si>
  <si>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</si>
  <si>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</si>
  <si>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</si>
  <si>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</si>
  <si>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</si>
  <si>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</si>
  <si>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</si>
  <si>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</si>
  <si>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</si>
  <si>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</si>
  <si>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</si>
  <si>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</si>
  <si>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</si>
  <si>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</si>
  <si>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</si>
  <si>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</si>
  <si>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</si>
  <si>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</si>
  <si>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</si>
  <si>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</si>
  <si>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</si>
  <si>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</si>
  <si>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</si>
  <si>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</si>
  <si>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</si>
  <si>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</si>
  <si>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</si>
  <si>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</si>
  <si>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</si>
  <si>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</si>
  <si>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</si>
  <si>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</si>
  <si>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</si>
  <si>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</si>
  <si>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</si>
  <si>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</si>
  <si>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</si>
  <si>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</si>
  <si>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</si>
  <si>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</si>
  <si>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</si>
  <si>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</si>
  <si>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</si>
  <si>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</si>
  <si>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</si>
  <si>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</si>
  <si>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</si>
  <si>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</si>
  <si>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</si>
  <si>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</si>
  <si>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</si>
  <si>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</si>
  <si>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</si>
  <si>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</si>
  <si>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</si>
  <si>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</si>
  <si>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</si>
  <si>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</si>
  <si>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</si>
  <si>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</si>
  <si>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</si>
  <si>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</si>
  <si>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</si>
  <si>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</si>
  <si>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</si>
  <si>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</si>
  <si>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</si>
  <si>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</si>
  <si>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</si>
  <si>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</si>
  <si>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</si>
  <si>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</si>
  <si>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</si>
  <si>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</si>
  <si>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</si>
  <si>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</si>
  <si>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</si>
  <si>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</si>
  <si>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</si>
  <si>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</si>
  <si>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</si>
  <si>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</si>
  <si>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</si>
  <si>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</si>
  <si>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</si>
  <si>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</si>
  <si>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</si>
  <si>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</si>
  <si>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</si>
  <si>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</si>
  <si>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</si>
  <si>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</si>
  <si>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</si>
  <si>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</si>
  <si>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</si>
  <si>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</si>
  <si>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</si>
  <si>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</si>
  <si>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</si>
  <si>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</si>
  <si>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</si>
  <si>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</si>
  <si>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</si>
  <si>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</si>
  <si>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</si>
  <si>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</si>
  <si>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</si>
  <si>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</si>
  <si>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</si>
  <si>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</si>
  <si>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</si>
  <si>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</si>
  <si>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</si>
  <si>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</si>
  <si>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</si>
  <si>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</si>
  <si>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</si>
  <si>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</si>
  <si>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</si>
  <si>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</si>
  <si>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</si>
  <si>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</si>
  <si>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</si>
  <si>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</si>
  <si>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</si>
  <si>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</si>
  <si>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</si>
  <si>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</si>
  <si>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</si>
  <si>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</si>
  <si>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</si>
  <si>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</si>
  <si>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</si>
  <si>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</si>
  <si>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</si>
  <si>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</si>
  <si>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</si>
  <si>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</si>
  <si>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</si>
  <si>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</si>
  <si>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</si>
  <si>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</si>
  <si>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</si>
  <si>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</si>
  <si>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</si>
  <si>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</si>
  <si>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</si>
  <si>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</si>
  <si>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</si>
  <si>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</si>
  <si>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</si>
  <si>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</si>
  <si>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</si>
  <si>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</si>
  <si>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</si>
  <si>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</si>
  <si>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</si>
  <si>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</si>
  <si>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</si>
  <si>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</si>
  <si>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</si>
  <si>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</si>
  <si>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</si>
  <si>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</si>
  <si>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</si>
  <si>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</si>
  <si>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</si>
  <si>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</si>
  <si>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</si>
  <si>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</si>
  <si>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</si>
  <si>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</si>
  <si>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</si>
  <si>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</si>
  <si>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</si>
  <si>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</si>
  <si>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</si>
  <si>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</si>
  <si>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</si>
  <si>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</si>
  <si>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</si>
  <si>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</si>
  <si>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</si>
  <si>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</si>
  <si>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</si>
  <si>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</si>
  <si>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</si>
  <si>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</si>
  <si>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</si>
  <si>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</si>
  <si>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</si>
  <si>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</si>
  <si>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</si>
  <si>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</si>
  <si>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</si>
  <si>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</si>
  <si>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</si>
  <si>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</si>
  <si>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</si>
  <si>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</si>
  <si>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</si>
  <si>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</si>
  <si>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</si>
  <si>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</si>
  <si>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</si>
  <si>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</si>
  <si>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</si>
  <si>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</si>
  <si>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</si>
  <si>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</si>
  <si>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</si>
  <si>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</si>
  <si>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</si>
  <si>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</si>
  <si>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</si>
  <si>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</si>
  <si>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</si>
  <si>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</si>
  <si>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</si>
  <si>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</si>
  <si>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</si>
  <si>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</si>
  <si>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</si>
  <si>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</si>
  <si>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</si>
  <si>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</si>
  <si>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</si>
  <si>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</si>
  <si>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</si>
  <si>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</si>
  <si>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</si>
  <si>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</si>
  <si>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</si>
  <si>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</si>
  <si>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</si>
  <si>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</si>
  <si>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</si>
  <si>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</si>
  <si>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</si>
  <si>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</si>
  <si>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</si>
  <si>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</si>
  <si>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</si>
  <si>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</si>
  <si>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</si>
  <si>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</si>
  <si>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</si>
  <si>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</si>
  <si>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</si>
  <si>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</si>
  <si>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</si>
  <si>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</si>
  <si>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</si>
  <si>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</si>
  <si>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</si>
  <si>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</si>
  <si>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</si>
  <si>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</si>
  <si>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</si>
  <si>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</si>
  <si>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</si>
  <si>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</si>
  <si>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</si>
  <si>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</si>
  <si>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</si>
  <si>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</si>
  <si>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</si>
  <si>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</si>
  <si>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</si>
  <si>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</si>
  <si>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</si>
  <si>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</si>
  <si>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</si>
  <si>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</si>
  <si>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</si>
  <si>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</si>
  <si>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</si>
  <si>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</si>
  <si>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</si>
  <si>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</si>
  <si>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</si>
  <si>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</si>
  <si>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</si>
  <si>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</si>
  <si>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</si>
  <si>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</si>
  <si>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</si>
  <si>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</si>
  <si>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</si>
  <si>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</si>
  <si>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</si>
  <si>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</si>
  <si>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</si>
  <si>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</si>
  <si>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</si>
  <si>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</si>
  <si>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</si>
  <si>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</si>
  <si>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</si>
  <si>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</si>
  <si>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</si>
  <si>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</si>
  <si>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</si>
  <si>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</si>
  <si>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</si>
  <si>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</si>
  <si>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</si>
  <si>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</si>
  <si>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</si>
  <si>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</si>
  <si>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</si>
  <si>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</si>
  <si>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</si>
  <si>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</si>
  <si>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</si>
  <si>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</si>
  <si>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</si>
  <si>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</si>
  <si>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</si>
  <si>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</si>
  <si>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</si>
  <si>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</si>
  <si>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</si>
  <si>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</si>
  <si>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</si>
  <si>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</si>
  <si>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</si>
  <si>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</si>
  <si>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</si>
  <si>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</si>
  <si>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</si>
  <si>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</si>
  <si>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</si>
  <si>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</si>
  <si>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</si>
  <si>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</si>
  <si>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</si>
  <si>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</si>
  <si>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</si>
  <si>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</si>
  <si>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</si>
  <si>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</si>
  <si>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</si>
  <si>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</si>
  <si>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</si>
  <si>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</si>
  <si>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</si>
  <si>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</si>
  <si>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</si>
  <si>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</si>
  <si>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</si>
  <si>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</si>
  <si>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</si>
  <si>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</si>
  <si>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</si>
  <si>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</si>
  <si>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</si>
  <si>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</si>
  <si>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</si>
  <si>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</si>
  <si>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</si>
  <si>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</si>
  <si>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</si>
  <si>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</si>
  <si>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</si>
  <si>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</si>
  <si>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</si>
  <si>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</si>
  <si>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</si>
  <si>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</si>
  <si>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</si>
  <si>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</si>
  <si>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</si>
  <si>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</si>
  <si>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</si>
  <si>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</si>
  <si>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</si>
  <si>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</si>
  <si>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</si>
  <si>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</si>
  <si>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</si>
  <si>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</si>
  <si>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</si>
  <si>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</si>
  <si>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</si>
  <si>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</si>
  <si>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</si>
  <si>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</si>
  <si>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</si>
  <si>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</si>
  <si>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</si>
  <si>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</si>
  <si>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</si>
  <si>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</si>
  <si>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</si>
  <si>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</si>
  <si>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</si>
  <si>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</si>
  <si>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</si>
  <si>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</si>
  <si>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</si>
  <si>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</si>
  <si>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</si>
  <si>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</si>
  <si>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</si>
  <si>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</si>
  <si>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</si>
  <si>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</si>
  <si>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</si>
  <si>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</si>
  <si>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</si>
  <si>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</si>
  <si>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</si>
  <si>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</si>
  <si>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</si>
  <si>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</si>
  <si>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</si>
  <si>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</si>
  <si>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</si>
  <si>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</si>
  <si>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</si>
  <si>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</si>
  <si>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</si>
  <si>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</si>
  <si>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</si>
  <si>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</si>
  <si>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</si>
  <si>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</si>
  <si>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</si>
  <si>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</si>
  <si>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</si>
  <si>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</si>
  <si>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</si>
  <si>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</si>
  <si>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</si>
  <si>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</si>
  <si>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</si>
  <si>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</si>
  <si>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</si>
  <si>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</si>
  <si>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</si>
  <si>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</si>
  <si>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</si>
  <si>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</si>
  <si>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</si>
  <si>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</si>
  <si>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</si>
  <si>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</si>
  <si>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</si>
  <si>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</si>
  <si>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</si>
  <si>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</si>
  <si>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</si>
  <si>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</si>
  <si>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</si>
  <si>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</si>
  <si>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</si>
  <si>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</si>
  <si>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</si>
  <si>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</si>
  <si>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</si>
  <si>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</si>
  <si>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</si>
  <si>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</si>
  <si>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</si>
  <si>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</si>
  <si>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</si>
  <si>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</si>
  <si>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</si>
  <si>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</si>
  <si>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</si>
  <si>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</si>
  <si>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</si>
  <si>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</si>
  <si>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</si>
  <si>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</si>
  <si>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</si>
  <si>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</si>
  <si>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</si>
  <si>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</si>
  <si>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</si>
  <si>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</si>
  <si>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</si>
  <si>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</si>
  <si>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</si>
  <si>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</si>
  <si>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</si>
  <si>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</si>
  <si>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</si>
  <si>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</si>
  <si>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</si>
  <si>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</si>
  <si>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</si>
  <si>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</si>
  <si>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</si>
  <si>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</si>
  <si>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</si>
  <si>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</si>
  <si>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</si>
  <si>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</si>
  <si>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</si>
  <si>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</si>
  <si>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</si>
  <si>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</si>
  <si>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</si>
  <si>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</si>
  <si>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</si>
  <si>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</si>
  <si>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</si>
  <si>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</si>
  <si>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</si>
  <si>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</si>
  <si>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</si>
  <si>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</si>
  <si>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</si>
  <si>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</si>
  <si>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</si>
  <si>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</si>
  <si>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</si>
  <si>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</si>
  <si>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</si>
  <si>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</si>
  <si>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</si>
  <si>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</si>
  <si>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</si>
  <si>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</si>
  <si>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</si>
  <si>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</si>
  <si>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</si>
  <si>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</si>
  <si>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</si>
  <si>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</si>
  <si>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</si>
  <si>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</si>
  <si>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</si>
  <si>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</si>
  <si>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</si>
  <si>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</si>
  <si>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</si>
  <si>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</si>
  <si>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</si>
  <si>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</si>
  <si>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</si>
  <si>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</si>
  <si>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</si>
  <si>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</si>
  <si>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</si>
  <si>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</si>
  <si>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</si>
  <si>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</si>
  <si>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</si>
  <si>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</si>
  <si>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</si>
  <si>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</si>
  <si>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</si>
  <si>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</si>
  <si>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</si>
  <si>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</si>
  <si>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</si>
  <si>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</si>
  <si>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</si>
  <si>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</si>
  <si>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</si>
  <si>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</si>
  <si>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</si>
  <si>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</si>
  <si>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</si>
  <si>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</si>
  <si>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</si>
  <si>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</si>
  <si>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</si>
  <si>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</si>
  <si>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</si>
  <si>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</si>
  <si>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</si>
  <si>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</si>
  <si>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</si>
  <si>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</si>
  <si>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</si>
  <si>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</si>
  <si>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</si>
  <si>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</si>
  <si>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</si>
  <si>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</si>
  <si>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</si>
  <si>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</si>
  <si>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</si>
  <si>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</si>
  <si>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</si>
  <si>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</si>
  <si>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</si>
  <si>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</si>
  <si>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</si>
  <si>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</si>
  <si>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</si>
  <si>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</si>
  <si>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</si>
  <si>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</si>
  <si>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</si>
  <si>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</si>
  <si>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</si>
  <si>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</si>
  <si>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</si>
  <si>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</si>
  <si>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</si>
  <si>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</si>
  <si>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</si>
  <si>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</si>
  <si>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</si>
  <si>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</si>
  <si>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</si>
  <si>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</si>
  <si>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</si>
  <si>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</si>
  <si>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</si>
  <si>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</si>
  <si>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</si>
  <si>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</si>
  <si>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</si>
  <si>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</si>
  <si>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</si>
  <si>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</si>
  <si>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</si>
  <si>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</si>
  <si>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</si>
  <si>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</si>
  <si>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</si>
  <si>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</si>
  <si>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</si>
  <si>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</si>
  <si>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</si>
  <si>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</si>
  <si>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</si>
  <si>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</si>
  <si>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</si>
  <si>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</si>
  <si>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</si>
  <si>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</si>
  <si>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</si>
  <si>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</si>
  <si>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</si>
  <si>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</si>
  <si>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</si>
  <si>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</si>
  <si>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</si>
  <si>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</si>
  <si>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</si>
  <si>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</si>
  <si>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</si>
  <si>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</si>
  <si>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</si>
  <si>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</si>
  <si>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</si>
  <si>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</si>
  <si>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</si>
  <si>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</si>
  <si>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</si>
  <si>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</si>
  <si>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</si>
  <si>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</si>
  <si>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</si>
  <si>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</si>
  <si>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</si>
  <si>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</si>
  <si>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</si>
  <si>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</si>
  <si>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</si>
  <si>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</si>
  <si>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</si>
  <si>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</si>
  <si>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</si>
  <si>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</si>
  <si>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</si>
  <si>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</si>
  <si>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</si>
  <si>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</si>
  <si>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</si>
  <si>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</si>
  <si>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</si>
  <si>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</si>
  <si>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</si>
  <si>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</si>
  <si>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</si>
  <si>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</si>
  <si>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</si>
  <si>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</si>
  <si>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</si>
  <si>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</si>
  <si>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</si>
  <si>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</si>
  <si>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</si>
  <si>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</si>
  <si>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</si>
  <si>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</si>
  <si>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</si>
  <si>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</si>
  <si>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</si>
  <si>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</si>
  <si>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</si>
  <si>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</si>
  <si>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</si>
  <si>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</si>
  <si>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</si>
  <si>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</si>
  <si>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</si>
  <si>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</si>
  <si>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</si>
  <si>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</si>
  <si>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</si>
  <si>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</si>
  <si>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</si>
  <si>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</si>
  <si>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</si>
  <si>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</si>
  <si>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</si>
  <si>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</si>
  <si>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</si>
  <si>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</si>
  <si>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</si>
  <si>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</si>
  <si>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</si>
  <si>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</si>
  <si>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</si>
  <si>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</si>
  <si>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</si>
  <si>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</si>
  <si>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</si>
  <si>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</si>
  <si>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</si>
  <si>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</si>
  <si>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</si>
  <si>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</si>
  <si>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</si>
  <si>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</si>
  <si>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</si>
  <si>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</si>
  <si>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</si>
  <si>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</si>
  <si>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</si>
  <si>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</si>
  <si>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</si>
  <si>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</si>
  <si>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</si>
  <si>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</si>
  <si>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</si>
  <si>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</si>
  <si>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</si>
  <si>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</si>
  <si>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</si>
  <si>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</si>
  <si>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</si>
  <si>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</si>
  <si>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</si>
  <si>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</si>
  <si>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</si>
  <si>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</si>
  <si>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</si>
  <si>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</si>
  <si>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</si>
  <si>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</si>
  <si>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</si>
  <si>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</si>
  <si>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</si>
  <si>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</si>
  <si>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</si>
  <si>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</si>
  <si>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</si>
  <si>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</si>
  <si>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</si>
  <si>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</si>
  <si>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</si>
  <si>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</si>
  <si>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</si>
  <si>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</si>
  <si>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</si>
  <si>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</si>
  <si>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</si>
  <si>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</si>
  <si>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</si>
  <si>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</si>
  <si>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</si>
  <si>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</si>
  <si>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</si>
  <si>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</si>
  <si>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</si>
  <si>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</si>
  <si>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</si>
  <si>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</si>
  <si>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</si>
  <si>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</si>
  <si>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</si>
  <si>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</si>
  <si>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</si>
  <si>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</si>
  <si>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</si>
  <si>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</si>
  <si>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</si>
  <si>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</si>
  <si>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</si>
  <si>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</si>
  <si>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</si>
  <si>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</si>
  <si>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</si>
  <si>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</si>
  <si>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</si>
  <si>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</si>
  <si>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</si>
  <si>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</si>
  <si>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</si>
  <si>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</si>
  <si>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</si>
  <si>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</si>
  <si>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</si>
  <si>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</si>
  <si>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</si>
  <si>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</si>
  <si>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</si>
  <si>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</si>
  <si>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</si>
  <si>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</si>
  <si>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</si>
  <si>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</si>
  <si>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</si>
  <si>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</si>
  <si>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</si>
  <si>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</si>
  <si>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</si>
  <si>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</si>
  <si>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</si>
  <si>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</si>
  <si>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</si>
  <si>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</si>
  <si>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</si>
  <si>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</si>
  <si>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</si>
  <si>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</si>
  <si>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</si>
  <si>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</si>
  <si>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</si>
  <si>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</si>
  <si>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</si>
  <si>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</si>
  <si>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</si>
  <si>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</si>
  <si>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</si>
  <si>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</si>
  <si>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</si>
  <si>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</si>
  <si>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</si>
  <si>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</si>
  <si>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</si>
  <si>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</si>
  <si>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</si>
  <si>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</si>
  <si>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</si>
  <si>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</si>
  <si>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</si>
  <si>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</si>
  <si>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</si>
  <si>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</si>
  <si>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</si>
  <si>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</si>
  <si>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</si>
  <si>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</si>
  <si>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</si>
  <si>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</si>
  <si>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</si>
  <si>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</si>
  <si>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</si>
  <si>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</si>
  <si>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</si>
  <si>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</si>
  <si>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</si>
  <si>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</si>
  <si>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</si>
  <si>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</si>
  <si>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</si>
  <si>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</si>
  <si>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</si>
  <si>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</si>
  <si>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</si>
  <si>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</si>
  <si>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</si>
  <si>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</si>
  <si>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</si>
  <si>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</si>
  <si>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</si>
  <si>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</si>
  <si>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</si>
  <si>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</si>
  <si>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</si>
  <si>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</si>
  <si>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</si>
  <si>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</si>
  <si>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</si>
  <si>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</si>
  <si>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</si>
  <si>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</si>
  <si>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</si>
  <si>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</si>
  <si>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</si>
  <si>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</si>
  <si>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</si>
  <si>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</si>
  <si>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</si>
  <si>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</si>
  <si>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</si>
  <si>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</si>
  <si>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</si>
  <si>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</si>
  <si>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</si>
  <si>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</si>
  <si>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</si>
  <si>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</si>
  <si>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</si>
  <si>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</si>
  <si>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</si>
  <si>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</si>
  <si>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</si>
  <si>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</si>
  <si>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</si>
  <si>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</si>
  <si>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</si>
  <si>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</si>
  <si>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</si>
  <si>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</si>
  <si>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</si>
  <si>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</si>
  <si>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</si>
  <si>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</si>
  <si>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</si>
  <si>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</si>
  <si>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</si>
  <si>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</si>
  <si>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</si>
  <si>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</si>
  <si>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</si>
  <si>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</si>
  <si>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</si>
  <si>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</si>
  <si>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</si>
  <si>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</si>
  <si>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</si>
  <si>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</si>
  <si>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</si>
  <si>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</si>
  <si>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</si>
  <si>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</si>
  <si>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</si>
  <si>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</si>
  <si>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</si>
  <si>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</si>
  <si>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</si>
  <si>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</si>
  <si>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</si>
  <si>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</si>
  <si>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</si>
  <si>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</si>
  <si>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</si>
  <si>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</si>
  <si>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</si>
  <si>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</si>
  <si>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</si>
  <si>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</si>
  <si>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</si>
  <si>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</si>
  <si>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</si>
  <si>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</si>
  <si>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</si>
  <si>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</si>
  <si>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</si>
  <si>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</si>
  <si>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</si>
  <si>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</si>
  <si>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</si>
  <si>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</si>
  <si>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</si>
  <si>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</si>
  <si>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</si>
  <si>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</si>
  <si>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</si>
  <si>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</si>
  <si>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</si>
  <si>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</si>
  <si>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</si>
  <si>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</si>
  <si>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</si>
  <si>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</si>
  <si>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</si>
  <si>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</si>
  <si>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</si>
  <si>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</si>
  <si>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</si>
  <si>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</si>
  <si>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</si>
  <si>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</si>
  <si>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</si>
  <si>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</si>
  <si>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</si>
  <si>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</si>
  <si>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</si>
  <si>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</si>
  <si>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</si>
  <si>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</si>
  <si>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</si>
  <si>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</si>
  <si>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</si>
  <si>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</si>
  <si>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</si>
  <si>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</si>
  <si>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</si>
  <si>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</si>
  <si>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</si>
  <si>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</si>
  <si>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</si>
  <si>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</si>
  <si>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</si>
  <si>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</si>
  <si>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</si>
  <si>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</si>
  <si>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</si>
  <si>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</si>
  <si>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</si>
  <si>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</si>
  <si>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</si>
  <si>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</si>
  <si>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</si>
  <si>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</si>
  <si>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</si>
  <si>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</si>
  <si>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</si>
  <si>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</si>
  <si>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</si>
  <si>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</si>
  <si>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</si>
  <si>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</si>
  <si>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</si>
  <si>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</si>
  <si>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</si>
  <si>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</si>
  <si>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</si>
  <si>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</si>
  <si>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</si>
  <si>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</si>
  <si>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</si>
  <si>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</si>
  <si>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</si>
  <si>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</si>
  <si>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</si>
  <si>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</si>
  <si>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</si>
  <si>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</si>
  <si>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</si>
  <si>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</si>
  <si>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</si>
  <si>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</si>
  <si>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</si>
  <si>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</si>
  <si>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</si>
  <si>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</si>
  <si>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</si>
  <si>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</si>
  <si>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</si>
  <si>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</si>
  <si>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</si>
  <si>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</si>
  <si>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</si>
  <si>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</si>
  <si>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</si>
  <si>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</si>
  <si>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</si>
  <si>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</si>
  <si>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</si>
  <si>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</si>
  <si>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</si>
  <si>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</si>
  <si>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</si>
  <si>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</si>
  <si>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</si>
  <si>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</si>
  <si>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</si>
  <si>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</si>
  <si>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</si>
  <si>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</si>
  <si>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</si>
  <si>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</si>
  <si>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</si>
  <si>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</si>
  <si>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</si>
  <si>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</si>
  <si>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</si>
  <si>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</si>
  <si>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</si>
  <si>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</si>
  <si>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</si>
  <si>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</si>
  <si>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</si>
  <si>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</si>
  <si>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</si>
  <si>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</si>
  <si>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</si>
  <si>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</si>
  <si>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</si>
  <si>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</si>
  <si>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</si>
  <si>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</si>
  <si>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</si>
  <si>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</si>
  <si>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</si>
  <si>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</si>
  <si>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</si>
  <si>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</si>
  <si>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</si>
  <si>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</si>
  <si>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</si>
  <si>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</si>
  <si>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</si>
  <si>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</si>
  <si>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</si>
  <si>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</si>
  <si>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</si>
  <si>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</si>
  <si>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</si>
  <si>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</si>
  <si>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</si>
  <si>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</si>
  <si>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</si>
  <si>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</si>
  <si>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</si>
  <si>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</si>
  <si>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</si>
  <si>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</si>
  <si>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</si>
  <si>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</si>
  <si>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</si>
  <si>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</si>
  <si>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</si>
  <si>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</si>
  <si>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</si>
  <si>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</si>
  <si>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</si>
  <si>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</si>
  <si>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</si>
  <si>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</si>
  <si>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</si>
  <si>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</si>
  <si>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</si>
  <si>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</si>
  <si>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</si>
  <si>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</si>
  <si>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</si>
  <si>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</si>
  <si>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</si>
  <si>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</si>
  <si>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</si>
  <si>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</si>
  <si>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</si>
  <si>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</si>
  <si>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</si>
  <si>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</si>
  <si>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</si>
  <si>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</si>
  <si>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</si>
  <si>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</si>
  <si>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</si>
  <si>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</si>
  <si>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</si>
  <si>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</si>
  <si>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</si>
  <si>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</si>
  <si>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</si>
  <si>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</si>
  <si>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</si>
  <si>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</si>
  <si>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</si>
  <si>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</si>
  <si>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</si>
  <si>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</si>
  <si>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</si>
  <si>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</si>
  <si>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</si>
  <si>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</si>
  <si>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</si>
  <si>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</si>
  <si>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</si>
  <si>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</si>
  <si>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</si>
  <si>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</si>
  <si>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</si>
  <si>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</si>
  <si>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</si>
  <si>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</si>
  <si>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</si>
  <si>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</si>
  <si>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</si>
  <si>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</si>
  <si>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</si>
  <si>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</si>
  <si>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</si>
  <si>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</si>
  <si>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</si>
  <si>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</si>
  <si>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</si>
  <si>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</si>
  <si>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</si>
  <si>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</si>
  <si>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</si>
  <si>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</si>
  <si>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</si>
  <si>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</si>
  <si>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</si>
  <si>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</si>
  <si>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</si>
  <si>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</si>
  <si>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</si>
  <si>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</si>
  <si>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</si>
  <si>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</si>
  <si>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</si>
  <si>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</si>
  <si>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</si>
  <si>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</si>
  <si>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</si>
  <si>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</si>
  <si>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</si>
  <si>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</si>
  <si>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</si>
  <si>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</si>
  <si>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</si>
  <si>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</si>
  <si>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</si>
  <si>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</si>
  <si>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</si>
  <si>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</si>
  <si>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</si>
  <si>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</si>
  <si>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</si>
  <si>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</si>
  <si>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</si>
  <si>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</si>
  <si>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</si>
  <si>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</si>
  <si>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</si>
  <si>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</si>
  <si>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</si>
  <si>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</si>
  <si>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</si>
  <si>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</si>
  <si>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</si>
  <si>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</si>
  <si>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</si>
  <si>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</si>
  <si>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</si>
  <si>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</si>
  <si>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</si>
  <si>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</si>
  <si>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</si>
  <si>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</si>
  <si>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</si>
  <si>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</si>
  <si>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</si>
  <si>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</si>
  <si>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</si>
  <si>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</si>
  <si>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</si>
  <si>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</si>
  <si>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</si>
  <si>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</si>
  <si>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</si>
  <si>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</si>
  <si>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</si>
  <si>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</si>
  <si>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</si>
  <si>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</si>
  <si>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</si>
  <si>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</si>
  <si>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</si>
  <si>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</si>
  <si>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</si>
  <si>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</si>
  <si>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</si>
  <si>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</si>
  <si>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</si>
  <si>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</si>
  <si>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</si>
  <si>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</si>
  <si>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</si>
  <si>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</si>
  <si>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</si>
  <si>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</si>
  <si>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</si>
  <si>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</si>
  <si>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</si>
  <si>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</si>
  <si>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</si>
  <si>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</si>
  <si>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</si>
  <si>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</si>
  <si>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</si>
  <si>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</si>
  <si>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</si>
  <si>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</si>
  <si>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</si>
  <si>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</si>
  <si>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</si>
  <si>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</si>
  <si>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</si>
  <si>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</si>
  <si>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</si>
  <si>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</si>
  <si>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</si>
  <si>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</si>
  <si>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</si>
  <si>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</si>
  <si>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</si>
  <si>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</si>
  <si>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</si>
  <si>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</si>
  <si>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</si>
  <si>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</si>
  <si>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</si>
  <si>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</si>
  <si>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</si>
  <si>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</si>
  <si>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</si>
  <si>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</si>
  <si>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</si>
  <si>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</si>
  <si>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</si>
  <si>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</si>
  <si>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</si>
  <si>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</si>
  <si>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</si>
  <si>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</si>
  <si>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</si>
  <si>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</si>
  <si>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</si>
  <si>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</si>
  <si>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</si>
  <si>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</si>
  <si>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</si>
  <si>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</si>
  <si>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</si>
  <si>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</si>
  <si>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</si>
  <si>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</si>
  <si>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</si>
  <si>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</si>
  <si>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</si>
  <si>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</si>
  <si>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</si>
  <si>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</si>
  <si>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</si>
  <si>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</si>
  <si>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</si>
  <si>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</si>
  <si>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</si>
  <si>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</si>
  <si>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</si>
  <si>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</si>
  <si>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</si>
  <si>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</si>
  <si>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</si>
  <si>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</si>
  <si>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</si>
  <si>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</si>
  <si>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</si>
  <si>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</si>
  <si>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</si>
  <si>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</si>
  <si>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</si>
  <si>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</si>
  <si>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</si>
  <si>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</si>
  <si>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</si>
  <si>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</si>
  <si>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</si>
  <si>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</si>
  <si>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</si>
  <si>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</si>
  <si>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</si>
  <si>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</si>
  <si>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</si>
  <si>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</si>
  <si>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</si>
  <si>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</si>
  <si>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</si>
  <si>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</si>
  <si>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</si>
  <si>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</si>
  <si>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</si>
  <si>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</si>
  <si>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</si>
  <si>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</si>
  <si>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</si>
  <si>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</si>
  <si>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</si>
  <si>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</si>
  <si>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</si>
  <si>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</si>
  <si>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</si>
  <si>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</si>
  <si>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</si>
  <si>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</si>
  <si>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</si>
  <si>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</si>
  <si>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</si>
  <si>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</si>
  <si>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</si>
  <si>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</si>
  <si>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</si>
  <si>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</si>
  <si>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</si>
  <si>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</si>
  <si>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</si>
  <si>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</si>
  <si>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</si>
  <si>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</si>
  <si>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</si>
  <si>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</si>
  <si>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</si>
  <si>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</si>
  <si>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</si>
  <si>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</si>
  <si>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</si>
  <si>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</si>
  <si>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</si>
  <si>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</si>
  <si>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</si>
  <si>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</si>
  <si>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</si>
  <si>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</si>
  <si>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</si>
  <si>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</si>
  <si>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</si>
  <si>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</si>
  <si>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</si>
  <si>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</si>
  <si>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</si>
  <si>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</si>
  <si>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</si>
  <si>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</si>
  <si>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</si>
  <si>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</si>
  <si>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</si>
  <si>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</si>
  <si>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</si>
  <si>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</si>
  <si>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</si>
  <si>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</si>
  <si>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</si>
  <si>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</si>
  <si>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</si>
  <si>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</si>
  <si>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</si>
  <si>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</si>
  <si>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</si>
  <si>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</si>
  <si>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</si>
  <si>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</si>
  <si>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</si>
  <si>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</si>
  <si>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</si>
  <si>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</si>
  <si>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</si>
  <si>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</si>
  <si>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</si>
  <si>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</si>
  <si>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</si>
  <si>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</si>
  <si>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</si>
  <si>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</si>
  <si>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</si>
  <si>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</si>
  <si>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</si>
  <si>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</si>
  <si>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</si>
  <si>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</si>
  <si>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</si>
  <si>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</si>
  <si>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</si>
  <si>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</si>
  <si>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</si>
  <si>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</si>
  <si>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</si>
  <si>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</si>
  <si>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</si>
  <si>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</si>
  <si>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</si>
  <si>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</si>
  <si>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</si>
  <si>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</si>
  <si>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</si>
  <si>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</si>
  <si>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</si>
  <si>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</si>
  <si>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</si>
  <si>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</si>
  <si>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</si>
  <si>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</si>
  <si>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</si>
  <si>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</si>
  <si>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</si>
  <si>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</si>
  <si>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</si>
  <si>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</si>
  <si>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</si>
  <si>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</si>
  <si>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</si>
  <si>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</si>
  <si>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</si>
  <si>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</si>
  <si>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</si>
  <si>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</si>
  <si>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</si>
  <si>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</si>
  <si>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</si>
  <si>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</si>
  <si>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</si>
  <si>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</si>
  <si>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</si>
  <si>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</si>
  <si>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</si>
  <si>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</si>
  <si>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</si>
  <si>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</si>
  <si>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</si>
  <si>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</si>
  <si>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</si>
  <si>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</si>
  <si>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</si>
  <si>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</si>
  <si>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</si>
  <si>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</si>
  <si>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</si>
  <si>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</si>
  <si>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</si>
  <si>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</si>
  <si>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</si>
  <si>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</si>
  <si>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</si>
  <si>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</si>
  <si>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</si>
  <si>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</si>
  <si>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</si>
  <si>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</si>
  <si>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</si>
  <si>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</si>
  <si>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</si>
  <si>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</si>
  <si>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</si>
  <si>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</si>
  <si>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</si>
  <si>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</si>
  <si>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</si>
  <si>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</si>
  <si>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</si>
  <si>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</si>
  <si>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</si>
  <si>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</si>
  <si>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</si>
  <si>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</si>
  <si>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</si>
  <si>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</si>
  <si>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</si>
  <si>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</si>
  <si>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</si>
  <si>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</si>
  <si>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</si>
  <si>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</si>
  <si>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</si>
  <si>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</si>
  <si>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</si>
  <si>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</si>
  <si>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</si>
  <si>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</si>
  <si>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</si>
  <si>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</si>
  <si>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</si>
  <si>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</si>
  <si>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</si>
  <si>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</si>
  <si>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</si>
  <si>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</si>
  <si>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</si>
  <si>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</si>
  <si>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</si>
  <si>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</si>
  <si>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</si>
  <si>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</si>
  <si>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</si>
  <si>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</si>
  <si>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</si>
  <si>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</si>
  <si>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</si>
  <si>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</si>
  <si>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</si>
  <si>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</si>
  <si>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</si>
  <si>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</si>
  <si>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</si>
  <si>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</si>
  <si>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</si>
  <si>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</si>
  <si>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</si>
  <si>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</si>
  <si>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</si>
  <si>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</si>
  <si>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</si>
  <si>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</si>
  <si>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</si>
  <si>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</si>
  <si>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</si>
  <si>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</si>
  <si>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</si>
  <si>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</si>
  <si>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</si>
  <si>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</si>
  <si>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</si>
  <si>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</si>
  <si>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</si>
  <si>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</si>
  <si>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</si>
  <si>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</si>
  <si>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</si>
  <si>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</si>
  <si>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</si>
  <si>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</si>
  <si>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</si>
  <si>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</si>
  <si>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</si>
  <si>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</si>
  <si>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</si>
  <si>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</si>
  <si>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</si>
  <si>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</si>
  <si>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</si>
  <si>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</si>
  <si>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</si>
  <si>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</si>
  <si>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</si>
  <si>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</si>
  <si>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</si>
  <si>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</si>
  <si>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</si>
  <si>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</si>
  <si>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</si>
  <si>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</si>
  <si>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</si>
  <si>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</si>
  <si>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</si>
  <si>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</si>
  <si>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</si>
  <si>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</si>
  <si>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</si>
  <si>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</si>
  <si>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</si>
  <si>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</si>
  <si>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</si>
  <si>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</si>
  <si>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</si>
  <si>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</si>
  <si>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</si>
  <si>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</si>
  <si>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</si>
  <si>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</si>
  <si>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</si>
  <si>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</si>
  <si>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</si>
  <si>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</si>
  <si>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</si>
  <si>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</si>
  <si>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</si>
  <si>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</si>
  <si>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</si>
  <si>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</si>
  <si>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</si>
  <si>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</si>
  <si>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</si>
  <si>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</si>
  <si>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</si>
  <si>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</si>
  <si>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</si>
  <si>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</si>
  <si>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</si>
  <si>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</si>
  <si>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</si>
  <si>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</si>
  <si>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</si>
  <si>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</si>
  <si>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</si>
  <si>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</si>
  <si>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</si>
  <si>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</si>
  <si>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</si>
  <si>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</si>
  <si>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</si>
  <si>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</si>
  <si>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</si>
  <si>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</si>
  <si>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</si>
  <si>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</si>
  <si>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</si>
  <si>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</si>
  <si>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</si>
  <si>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</si>
  <si>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</si>
  <si>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</si>
  <si>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</si>
  <si>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</si>
  <si>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</si>
  <si>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</si>
  <si>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</si>
  <si>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</si>
  <si>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</si>
  <si>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</si>
  <si>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</si>
  <si>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</si>
  <si>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</si>
  <si>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</si>
  <si>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</si>
  <si>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</si>
  <si>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</si>
  <si>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</si>
  <si>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</si>
  <si>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</si>
  <si>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</si>
  <si>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</si>
  <si>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</si>
  <si>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</si>
  <si>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</si>
  <si>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</si>
  <si>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</si>
  <si>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</si>
  <si>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</si>
  <si>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</si>
  <si>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</si>
  <si>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</si>
  <si>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</si>
  <si>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</si>
  <si>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</si>
  <si>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</si>
  <si>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</si>
  <si>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</si>
  <si>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</si>
  <si>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</si>
  <si>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</si>
  <si>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</si>
  <si>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</si>
  <si>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</si>
  <si>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</si>
  <si>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</si>
  <si>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</si>
  <si>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</si>
  <si>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</si>
  <si>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</si>
  <si>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</si>
  <si>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</si>
  <si>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</si>
  <si>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</si>
  <si>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</si>
  <si>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</si>
  <si>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</si>
  <si>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</si>
  <si>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</si>
  <si>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</si>
  <si>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</si>
  <si>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</si>
  <si>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</si>
  <si>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</si>
  <si>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</si>
  <si>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</si>
  <si>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</si>
  <si>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</si>
  <si>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</si>
  <si>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</si>
  <si>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</si>
  <si>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</si>
  <si>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</si>
  <si>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</si>
  <si>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</si>
  <si>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</si>
  <si>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</si>
  <si>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</si>
  <si>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</si>
  <si>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</si>
  <si>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</si>
  <si>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</si>
  <si>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</si>
  <si>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</si>
  <si>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</si>
  <si>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</si>
  <si>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</si>
  <si>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</si>
  <si>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</si>
  <si>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</si>
  <si>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</si>
  <si>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</si>
  <si>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</si>
  <si>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</si>
  <si>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</si>
  <si>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</si>
  <si>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</si>
  <si>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</si>
  <si>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</si>
  <si>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</si>
  <si>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</si>
  <si>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</si>
  <si>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</si>
  <si>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</si>
  <si>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</si>
  <si>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</si>
  <si>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</si>
  <si>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</si>
  <si>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</si>
  <si>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</si>
  <si>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</si>
  <si>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</si>
  <si>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</si>
  <si>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</si>
  <si>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</si>
  <si>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</si>
  <si>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</si>
  <si>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</si>
  <si>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</si>
  <si>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</si>
  <si>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</si>
  <si>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</si>
  <si>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</si>
  <si>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</si>
  <si>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</si>
  <si>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</si>
  <si>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</si>
  <si>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</si>
  <si>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</si>
  <si>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</si>
  <si>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</si>
  <si>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</si>
  <si>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</si>
  <si>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</si>
  <si>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</si>
  <si>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</si>
  <si>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</si>
  <si>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</si>
  <si>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</si>
  <si>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</si>
  <si>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</si>
  <si>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</si>
  <si>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</si>
  <si>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</si>
  <si>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</si>
  <si>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</si>
  <si>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</si>
  <si>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</si>
  <si>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</si>
  <si>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</si>
  <si>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</si>
  <si>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</si>
  <si>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</si>
  <si>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</si>
  <si>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</si>
  <si>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</si>
  <si>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</si>
  <si>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</si>
  <si>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</si>
  <si>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</si>
  <si>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</si>
  <si>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</si>
  <si>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</si>
  <si>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</si>
  <si>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</si>
  <si>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</si>
  <si>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</si>
  <si>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</si>
  <si>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</si>
  <si>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</si>
  <si>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</si>
  <si>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</si>
  <si>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</si>
  <si>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</si>
  <si>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</si>
  <si>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</si>
  <si>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</si>
  <si>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</si>
  <si>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</si>
  <si>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</si>
  <si>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</si>
  <si>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</si>
  <si>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</si>
  <si>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</si>
  <si>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</si>
  <si>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</si>
  <si>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</si>
  <si>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</si>
  <si>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</si>
  <si>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</si>
  <si>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</si>
  <si>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</si>
  <si>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</si>
  <si>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</si>
  <si>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</si>
  <si>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</si>
  <si>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</si>
  <si>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</si>
  <si>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</si>
  <si>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</si>
  <si>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</si>
  <si>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</si>
  <si>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</si>
  <si>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</si>
  <si>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</si>
  <si>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</si>
  <si>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</si>
  <si>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</si>
  <si>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</si>
  <si>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</si>
  <si>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</si>
  <si>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</si>
  <si>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</si>
  <si>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</si>
  <si>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</si>
  <si>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</si>
  <si>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</si>
  <si>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</si>
  <si>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</si>
  <si>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</si>
  <si>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</si>
  <si>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</si>
  <si>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</si>
  <si>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</si>
  <si>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</si>
  <si>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</si>
  <si>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</si>
  <si>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</si>
  <si>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</si>
  <si>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</si>
  <si>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</si>
  <si>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</si>
  <si>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</si>
  <si>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</si>
  <si>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</si>
  <si>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</si>
  <si>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</si>
  <si>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</si>
  <si>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</si>
  <si>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</si>
  <si>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</si>
  <si>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</si>
  <si>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</si>
  <si>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</si>
  <si>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</si>
  <si>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</si>
  <si>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</si>
  <si>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</si>
  <si>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</si>
  <si>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</si>
  <si>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</si>
  <si>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</si>
  <si>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</si>
  <si>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</si>
  <si>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</si>
  <si>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</si>
  <si>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</si>
  <si>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</si>
  <si>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</si>
  <si>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</si>
  <si>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</si>
  <si>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</si>
  <si>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</si>
  <si>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</si>
  <si>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</si>
  <si>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</si>
  <si>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</si>
  <si>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</si>
  <si>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</si>
  <si>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</si>
  <si>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</si>
  <si>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</si>
  <si>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</si>
  <si>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</si>
  <si>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</si>
  <si>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</si>
  <si>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</si>
  <si>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</si>
  <si>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</si>
  <si>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</si>
  <si>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</si>
  <si>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</si>
  <si>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</si>
  <si>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</si>
  <si>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</si>
  <si>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</si>
  <si>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</si>
  <si>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</si>
  <si>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</si>
  <si>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</si>
  <si>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</si>
  <si>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</si>
  <si>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</si>
  <si>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</si>
  <si>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</si>
  <si>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</si>
  <si>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</si>
  <si>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</si>
  <si>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</si>
  <si>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</si>
  <si>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</si>
  <si>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</si>
  <si>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</si>
  <si>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</si>
  <si>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</si>
  <si>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</si>
  <si>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</si>
  <si>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</si>
  <si>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</si>
  <si>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</si>
  <si>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</si>
  <si>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</si>
  <si>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</si>
  <si>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</si>
  <si>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</si>
  <si>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</si>
  <si>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</si>
  <si>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</si>
  <si>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</si>
  <si>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</si>
  <si>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</si>
  <si>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</si>
  <si>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</si>
  <si>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</si>
  <si>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</si>
  <si>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</si>
  <si>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</si>
  <si>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</si>
  <si>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</si>
  <si>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</si>
  <si>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</si>
  <si>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</si>
  <si>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</si>
  <si>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</si>
  <si>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</si>
  <si>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</si>
  <si>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</si>
  <si>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</si>
  <si>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</si>
  <si>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</si>
  <si>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</si>
  <si>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</si>
  <si>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</si>
  <si>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</si>
  <si>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</si>
  <si>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</si>
  <si>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</si>
  <si>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</si>
  <si>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</si>
  <si>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</si>
  <si>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</si>
  <si>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</si>
  <si>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</si>
  <si>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</si>
  <si>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</si>
  <si>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</si>
  <si>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</si>
  <si>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</si>
  <si>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</si>
  <si>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</si>
  <si>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</si>
  <si>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</si>
  <si>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</si>
  <si>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</si>
  <si>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</si>
  <si>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</si>
  <si>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</si>
  <si>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</si>
  <si>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</si>
  <si>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</si>
  <si>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</si>
  <si>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</si>
  <si>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</si>
  <si>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</si>
  <si>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</si>
  <si>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</si>
  <si>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</si>
  <si>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</si>
  <si>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</si>
  <si>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</si>
  <si>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</si>
  <si>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</si>
  <si>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</si>
  <si>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</si>
  <si>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</si>
  <si>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</si>
  <si>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</si>
  <si>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</si>
  <si>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</si>
  <si>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</si>
  <si>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</si>
  <si>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</si>
  <si>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</si>
  <si>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</si>
  <si>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</si>
  <si>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</si>
  <si>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</si>
  <si>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</si>
  <si>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</si>
  <si>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</si>
  <si>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</si>
  <si>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</si>
  <si>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</si>
  <si>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</si>
  <si>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</si>
  <si>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</si>
  <si>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</si>
  <si>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</si>
  <si>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</si>
  <si>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</si>
  <si>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</si>
  <si>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</si>
  <si>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</si>
  <si>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</si>
  <si>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</si>
  <si>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</si>
  <si>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</si>
  <si>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</si>
  <si>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</si>
  <si>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</si>
  <si>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</si>
  <si>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</si>
  <si>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</si>
  <si>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</si>
  <si>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</si>
  <si>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</si>
  <si>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</si>
  <si>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</si>
  <si>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</si>
  <si>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</si>
  <si>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</si>
  <si>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</si>
  <si>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</si>
  <si>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</si>
  <si>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</si>
  <si>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</si>
  <si>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</si>
  <si>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</si>
  <si>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</si>
  <si>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</si>
  <si>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</si>
  <si>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</si>
  <si>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</si>
  <si>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</si>
  <si>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</si>
  <si>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</si>
  <si>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</si>
  <si>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</si>
  <si>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</si>
  <si>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</si>
  <si>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</si>
  <si>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</si>
  <si>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</si>
  <si>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</si>
  <si>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</si>
  <si>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</si>
  <si>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</si>
  <si>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</si>
  <si>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</si>
  <si>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</si>
  <si>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</si>
  <si>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</si>
  <si>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</si>
  <si>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</si>
  <si>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</si>
  <si>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</si>
  <si>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</si>
  <si>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</si>
  <si>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</si>
  <si>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</si>
  <si>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</si>
  <si>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</si>
  <si>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</si>
  <si>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</si>
  <si>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</si>
  <si>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</si>
  <si>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</si>
  <si>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</si>
  <si>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</si>
  <si>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</si>
  <si>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</si>
  <si>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</si>
  <si>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</si>
  <si>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</si>
  <si>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</si>
  <si>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</si>
  <si>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</si>
  <si>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</si>
  <si>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</si>
  <si>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</si>
  <si>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</si>
  <si>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</si>
  <si>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</si>
  <si>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</si>
  <si>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</si>
  <si>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</si>
  <si>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</si>
  <si>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</si>
  <si>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</si>
  <si>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</si>
  <si>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</si>
  <si>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</si>
  <si>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</si>
  <si>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</si>
  <si>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</si>
  <si>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</si>
  <si>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</si>
  <si>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</si>
  <si>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</si>
  <si>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</si>
  <si>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</si>
  <si>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</si>
  <si>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</si>
  <si>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</si>
  <si>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</si>
  <si>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</si>
  <si>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</si>
  <si>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</si>
  <si>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</si>
  <si>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</si>
  <si>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</si>
  <si>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</si>
  <si>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</si>
  <si>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</si>
  <si>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</si>
  <si>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</si>
  <si>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</si>
  <si>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</si>
  <si>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</si>
  <si>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</si>
  <si>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</si>
  <si>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</si>
  <si>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</si>
  <si>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</si>
  <si>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</si>
  <si>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</si>
  <si>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</si>
  <si>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</si>
  <si>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</si>
  <si>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</si>
  <si>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</si>
  <si>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</si>
  <si>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</si>
  <si>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</si>
  <si>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</si>
  <si>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</si>
  <si>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</si>
  <si>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</si>
  <si>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</si>
  <si>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</si>
  <si>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</si>
  <si>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</si>
  <si>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</si>
  <si>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</si>
  <si>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</si>
  <si>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</si>
  <si>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</si>
  <si>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</si>
  <si>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</si>
  <si>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</si>
  <si>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</si>
  <si>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</si>
  <si>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</si>
  <si>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</si>
  <si>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</si>
  <si>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</si>
  <si>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</si>
  <si>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</si>
  <si>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</si>
  <si>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</si>
  <si>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</si>
  <si>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</si>
  <si>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</si>
  <si>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</si>
  <si>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</si>
  <si>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</si>
  <si>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</si>
  <si>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</si>
  <si>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</si>
  <si>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</si>
  <si>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</si>
  <si>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</si>
  <si>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</si>
  <si>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</si>
  <si>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</si>
  <si>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</si>
  <si>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</si>
  <si>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</si>
  <si>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</si>
  <si>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</si>
  <si>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</si>
  <si>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</si>
  <si>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</si>
  <si>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</si>
  <si>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</si>
  <si>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</si>
  <si>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</si>
  <si>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</si>
  <si>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</si>
  <si>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</si>
  <si>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</si>
  <si>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</si>
  <si>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</si>
  <si>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</si>
  <si>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</si>
  <si>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</si>
  <si>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</si>
  <si>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</si>
  <si>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</si>
  <si>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</si>
  <si>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</si>
  <si>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</si>
  <si>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</si>
  <si>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</si>
  <si>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</si>
  <si>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</si>
  <si>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</si>
  <si>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</si>
  <si>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</si>
  <si>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</si>
  <si>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</si>
  <si>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</si>
  <si>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</si>
  <si>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</si>
  <si>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</si>
  <si>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</si>
  <si>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</si>
  <si>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</si>
  <si>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</si>
  <si>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</si>
  <si>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</si>
  <si>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</si>
  <si>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</si>
  <si>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</si>
  <si>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</si>
  <si>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</si>
  <si>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</si>
  <si>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</si>
  <si>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</si>
  <si>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</si>
  <si>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</si>
  <si>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</si>
  <si>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</si>
  <si>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</si>
  <si>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</si>
  <si>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</si>
  <si>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</si>
  <si>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</si>
  <si>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</si>
  <si>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</si>
  <si>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</si>
  <si>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</si>
  <si>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</si>
  <si>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</si>
  <si>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</si>
  <si>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</si>
  <si>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</si>
  <si>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</si>
  <si>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</si>
  <si>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</si>
  <si>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</si>
  <si>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</si>
  <si>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</si>
  <si>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</si>
  <si>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</si>
  <si>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</si>
  <si>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</si>
  <si>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</si>
  <si>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</si>
  <si>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</si>
  <si>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</si>
  <si>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</si>
  <si>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</si>
  <si>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</si>
  <si>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</si>
  <si>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</si>
  <si>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</si>
  <si>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</si>
  <si>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</si>
  <si>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</si>
  <si>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</si>
  <si>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</si>
  <si>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</si>
  <si>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</si>
  <si>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</si>
  <si>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</si>
  <si>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</si>
  <si>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</si>
  <si>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</si>
  <si>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</si>
  <si>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</si>
  <si>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</si>
  <si>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</si>
  <si>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</si>
  <si>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</si>
  <si>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</si>
  <si>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</si>
  <si>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</si>
  <si>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</si>
  <si>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</si>
  <si>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</si>
  <si>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</si>
  <si>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</si>
  <si>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</si>
  <si>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</si>
  <si>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</si>
  <si>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</si>
  <si>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</si>
  <si>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</si>
  <si>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</si>
  <si>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</si>
  <si>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</si>
  <si>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</si>
  <si>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</si>
  <si>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</si>
  <si>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</si>
  <si>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</si>
  <si>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</si>
  <si>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</si>
  <si>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</si>
  <si>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</si>
  <si>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</si>
  <si>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</si>
  <si>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</si>
  <si>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</si>
  <si>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</si>
  <si>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</si>
  <si>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</si>
  <si>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</si>
  <si>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</si>
  <si>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</si>
  <si>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</si>
  <si>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</si>
  <si>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</si>
  <si>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</si>
  <si>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</si>
  <si>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</si>
  <si>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</si>
  <si>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</si>
  <si>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</si>
  <si>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</si>
  <si>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</si>
  <si>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</si>
  <si>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</si>
  <si>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</si>
  <si>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</si>
  <si>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</si>
  <si>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</si>
  <si>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</si>
  <si>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</si>
  <si>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</si>
  <si>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</si>
  <si>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</si>
  <si>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</si>
  <si>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</si>
  <si>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</si>
  <si>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</si>
  <si>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</si>
  <si>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</si>
  <si>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</si>
  <si>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</si>
  <si>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</si>
  <si>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</si>
  <si>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</si>
  <si>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</si>
  <si>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</si>
  <si>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</si>
  <si>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</si>
  <si>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</si>
  <si>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</si>
  <si>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</si>
  <si>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</si>
  <si>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</si>
  <si>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</si>
  <si>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</si>
  <si>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</si>
  <si>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</si>
  <si>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</si>
  <si>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</si>
  <si>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</si>
  <si>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</si>
  <si>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</si>
  <si>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</si>
  <si>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</si>
  <si>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</si>
  <si>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</si>
  <si>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</si>
  <si>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</si>
  <si>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</si>
  <si>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</si>
  <si>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</si>
  <si>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</si>
  <si>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</si>
  <si>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</si>
  <si>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</si>
  <si>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</si>
  <si>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</si>
  <si>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</si>
  <si>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</si>
  <si>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</si>
  <si>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</si>
  <si>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</si>
  <si>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</si>
  <si>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</si>
  <si>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</si>
  <si>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</si>
  <si>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</si>
  <si>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</si>
  <si>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</si>
  <si>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</si>
  <si>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</si>
  <si>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</si>
  <si>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</si>
  <si>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</si>
  <si>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</si>
  <si>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</si>
  <si>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</si>
  <si>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</si>
  <si>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</si>
  <si>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</si>
  <si>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</si>
  <si>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</si>
  <si>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</si>
  <si>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</si>
  <si>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</si>
  <si>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</si>
  <si>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</si>
  <si>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</si>
  <si>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</si>
  <si>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</si>
  <si>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</si>
  <si>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</si>
  <si>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</si>
  <si>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</si>
  <si>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</si>
  <si>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</si>
  <si>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</si>
  <si>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</si>
  <si>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</si>
  <si>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</si>
  <si>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</si>
  <si>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</si>
  <si>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</si>
  <si>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</si>
  <si>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</si>
  <si>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</si>
  <si>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</si>
  <si>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</si>
  <si>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</si>
  <si>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</si>
  <si>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</si>
  <si>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</si>
  <si>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</si>
  <si>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</si>
  <si>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</si>
  <si>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</si>
  <si>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</si>
  <si>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</si>
  <si>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</si>
  <si>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</si>
  <si>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</si>
  <si>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</si>
  <si>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</si>
  <si>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</si>
  <si>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</si>
  <si>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</si>
  <si>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</si>
  <si>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</si>
  <si>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</si>
  <si>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</si>
  <si>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</si>
  <si>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</si>
  <si>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</si>
  <si>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</si>
  <si>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</si>
  <si>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</si>
  <si>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</si>
  <si>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</si>
  <si>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</si>
  <si>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</si>
  <si>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</si>
  <si>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</si>
  <si>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</si>
  <si>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</si>
  <si>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</si>
  <si>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</si>
  <si>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</si>
  <si>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</si>
  <si>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</si>
  <si>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</si>
  <si>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</si>
  <si>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</si>
  <si>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</si>
  <si>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</si>
  <si>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</si>
  <si>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</si>
  <si>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</si>
  <si>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</si>
  <si>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</si>
  <si>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</si>
  <si>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</si>
  <si>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</si>
  <si>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</si>
  <si>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</si>
  <si>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</si>
  <si>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</si>
  <si>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</si>
  <si>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</si>
  <si>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</si>
  <si>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</si>
  <si>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</si>
  <si>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</si>
  <si>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</si>
  <si>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</si>
  <si>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</si>
  <si>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</si>
  <si>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</si>
  <si>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</si>
  <si>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</si>
  <si>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</si>
  <si>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</si>
  <si>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</si>
  <si>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</si>
  <si>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</si>
  <si>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</si>
  <si>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</si>
  <si>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</si>
  <si>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</si>
  <si>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</si>
  <si>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</si>
  <si>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</si>
  <si>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</si>
  <si>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</si>
  <si>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</si>
  <si>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</si>
  <si>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</si>
  <si>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</si>
  <si>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</si>
  <si>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</si>
  <si>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</si>
  <si>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</si>
  <si>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</si>
  <si>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</si>
  <si>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</si>
  <si>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</si>
  <si>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</si>
  <si>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</si>
  <si>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</si>
  <si>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</si>
  <si>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</si>
  <si>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</si>
  <si>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</si>
  <si>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</si>
  <si>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</si>
  <si>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</si>
  <si>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</si>
  <si>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</si>
  <si>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</si>
  <si>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</si>
  <si>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</si>
  <si>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</si>
  <si>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</si>
  <si>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</si>
  <si>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</si>
  <si>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</si>
  <si>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</si>
  <si>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</si>
  <si>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</si>
  <si>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</si>
  <si>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</si>
  <si>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</si>
  <si>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</si>
  <si>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</si>
  <si>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</si>
  <si>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</si>
  <si>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</si>
  <si>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</si>
  <si>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</si>
  <si>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</si>
  <si>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</si>
  <si>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</si>
  <si>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</si>
  <si>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</si>
  <si>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</si>
  <si>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</si>
  <si>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</si>
  <si>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</si>
  <si>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</si>
  <si>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</si>
  <si>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</si>
  <si>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</si>
  <si>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</si>
  <si>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</si>
  <si>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</si>
  <si>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</si>
  <si>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</si>
  <si>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</si>
  <si>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</si>
  <si>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</si>
  <si>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</si>
  <si>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</si>
  <si>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</si>
  <si>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</si>
  <si>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</si>
  <si>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</si>
  <si>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</si>
  <si>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</si>
  <si>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</si>
  <si>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</si>
  <si>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</si>
  <si>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</si>
  <si>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</si>
  <si>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</si>
  <si>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</si>
  <si>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</si>
  <si>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</si>
  <si>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</si>
  <si>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</si>
  <si>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</si>
  <si>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</si>
  <si>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</si>
  <si>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</si>
  <si>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</si>
  <si>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</si>
  <si>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</si>
  <si>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</si>
  <si>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</si>
  <si>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</si>
  <si>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</si>
  <si>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</si>
  <si>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</si>
  <si>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</si>
  <si>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</si>
  <si>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</si>
  <si>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</si>
  <si>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</si>
  <si>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</si>
  <si>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</si>
  <si>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</si>
  <si>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</si>
  <si>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</si>
  <si>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</si>
  <si>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</si>
  <si>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</si>
  <si>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</si>
  <si>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</si>
  <si>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</si>
  <si>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</si>
  <si>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</si>
  <si>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</si>
  <si>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</si>
  <si>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</si>
  <si>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</si>
  <si>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</si>
  <si>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</si>
  <si>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</si>
  <si>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</si>
  <si>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</si>
  <si>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</si>
  <si>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</si>
  <si>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</si>
  <si>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</si>
  <si>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</si>
  <si>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</si>
  <si>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</si>
  <si>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</si>
  <si>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</si>
  <si>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</si>
  <si>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</si>
  <si>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</si>
  <si>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</si>
  <si>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</si>
  <si>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</si>
  <si>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</si>
  <si>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</si>
  <si>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</si>
  <si>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</si>
  <si>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</si>
  <si>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</si>
  <si>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</si>
  <si>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</si>
  <si>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</si>
  <si>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</si>
  <si>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</si>
  <si>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</si>
  <si>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</si>
  <si>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</si>
  <si>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</si>
  <si>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</si>
  <si>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</si>
  <si>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</si>
  <si>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</si>
  <si>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</si>
  <si>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</si>
  <si>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</si>
  <si>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</si>
  <si>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</si>
  <si>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</si>
  <si>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</si>
  <si>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</si>
  <si>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</si>
  <si>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</si>
  <si>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</si>
  <si>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</si>
  <si>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</si>
  <si>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</si>
  <si>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</si>
  <si>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</si>
  <si>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</si>
  <si>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</si>
  <si>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</si>
  <si>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</si>
  <si>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</si>
  <si>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</si>
  <si>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</si>
  <si>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</si>
  <si>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</si>
  <si>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</si>
  <si>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</si>
  <si>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</si>
  <si>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</si>
  <si>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</si>
  <si>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</si>
  <si>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</si>
  <si>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</si>
  <si>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</si>
  <si>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</si>
  <si>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</si>
  <si>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</si>
  <si>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</si>
  <si>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</si>
  <si>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</si>
  <si>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</si>
  <si>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</si>
  <si>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</si>
  <si>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</si>
  <si>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</si>
  <si>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</si>
  <si>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</si>
  <si>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</si>
  <si>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</si>
  <si>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</si>
  <si>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</si>
  <si>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</si>
  <si>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</si>
  <si>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</si>
  <si>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</si>
  <si>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</si>
  <si>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</si>
  <si>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</si>
  <si>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</si>
  <si>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</si>
  <si>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</si>
  <si>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</si>
  <si>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</si>
  <si>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</si>
  <si>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</si>
  <si>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</si>
  <si>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</si>
  <si>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</si>
  <si>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</si>
  <si>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</si>
  <si>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</si>
  <si>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</si>
  <si>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</si>
  <si>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</si>
  <si>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</si>
  <si>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</si>
  <si>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</si>
  <si>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</si>
  <si>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</si>
  <si>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</si>
  <si>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</si>
  <si>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</si>
  <si>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</si>
  <si>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</si>
  <si>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</si>
  <si>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</si>
  <si>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</si>
  <si>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</si>
  <si>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</si>
  <si>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</si>
  <si>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</si>
  <si>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</si>
  <si>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</si>
  <si>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</si>
  <si>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</si>
  <si>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</si>
  <si>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</si>
  <si>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</si>
  <si>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</si>
  <si>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</si>
  <si>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</si>
  <si>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</si>
  <si>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</si>
  <si>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</si>
  <si>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</si>
  <si>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</si>
  <si>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</si>
  <si>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</si>
  <si>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</si>
  <si>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</si>
  <si>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</si>
  <si>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</si>
  <si>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</si>
  <si>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</si>
  <si>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</si>
  <si>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</si>
  <si>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</si>
  <si>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</si>
  <si>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</si>
  <si>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</si>
  <si>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</si>
  <si>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</si>
  <si>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</si>
  <si>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</si>
  <si>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</si>
  <si>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</si>
  <si>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</si>
  <si>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</si>
  <si>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</si>
  <si>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</si>
  <si>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</si>
  <si>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</si>
  <si>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</si>
  <si>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</si>
  <si>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</si>
  <si>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</si>
  <si>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</si>
  <si>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</si>
  <si>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</si>
  <si>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</si>
  <si>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</si>
  <si>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</si>
  <si>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</si>
  <si>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</si>
  <si>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</si>
  <si>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</si>
  <si>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</si>
  <si>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</si>
  <si>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</si>
  <si>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</si>
  <si>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</si>
  <si>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</si>
  <si>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</si>
  <si>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</si>
  <si>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</si>
  <si>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</si>
  <si>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</si>
  <si>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</si>
  <si>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</si>
  <si>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</si>
  <si>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</si>
  <si>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</si>
  <si>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</si>
  <si>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</si>
  <si>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</si>
  <si>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</si>
  <si>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</si>
  <si>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</si>
  <si>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</si>
  <si>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</si>
  <si>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</si>
  <si>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</si>
  <si>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</si>
  <si>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</si>
  <si>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</si>
  <si>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</si>
  <si>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</si>
  <si>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</si>
  <si>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</si>
  <si>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</si>
  <si>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</si>
  <si>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</si>
  <si>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</si>
  <si>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</si>
  <si>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</si>
  <si>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</si>
  <si>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</si>
  <si>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</si>
  <si>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</si>
  <si>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</si>
  <si>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</si>
  <si>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</si>
  <si>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</si>
  <si>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</si>
  <si>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</si>
  <si>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</si>
  <si>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</si>
  <si>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</si>
  <si>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</si>
  <si>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</si>
  <si>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</si>
  <si>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</si>
  <si>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</si>
  <si>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</si>
  <si>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</si>
  <si>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</si>
  <si>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</si>
  <si>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</si>
  <si>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</si>
  <si>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</si>
  <si>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</si>
  <si>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</si>
  <si>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</si>
  <si>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</si>
  <si>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</si>
  <si>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</si>
  <si>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</si>
  <si>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</si>
  <si>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</si>
  <si>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</si>
  <si>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</si>
  <si>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</si>
  <si>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</si>
  <si>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</si>
  <si>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</si>
  <si>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</si>
  <si>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</si>
  <si>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</si>
  <si>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</si>
  <si>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</si>
  <si>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</si>
  <si>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</si>
  <si>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</si>
  <si>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</si>
  <si>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</si>
  <si>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</si>
  <si>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</si>
  <si>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</si>
  <si>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</si>
  <si>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</si>
  <si>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</si>
  <si>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</si>
  <si>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</si>
  <si>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</si>
  <si>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</si>
  <si>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</si>
  <si>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</si>
  <si>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</si>
  <si>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</si>
  <si>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</si>
  <si>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</si>
  <si>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</si>
  <si>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</si>
  <si>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</si>
  <si>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</si>
  <si>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</si>
  <si>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</si>
  <si>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</si>
  <si>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</si>
  <si>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</si>
  <si>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</si>
  <si>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</si>
  <si>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</si>
  <si>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</si>
  <si>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</si>
  <si>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</si>
  <si>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</si>
  <si>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</si>
  <si>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</si>
  <si>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</si>
  <si>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</si>
  <si>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</si>
  <si>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</si>
  <si>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</si>
  <si>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</si>
  <si>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</si>
  <si>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</si>
  <si>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</si>
  <si>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</si>
  <si>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</si>
  <si>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</si>
  <si>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</si>
  <si>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</si>
  <si>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</si>
  <si>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</si>
  <si>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</si>
  <si>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</si>
  <si>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</si>
  <si>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</si>
  <si>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</si>
  <si>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</si>
  <si>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</si>
  <si>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</si>
  <si>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</si>
  <si>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</si>
  <si>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</si>
  <si>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</si>
  <si>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</si>
  <si>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</si>
  <si>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</si>
  <si>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</si>
  <si>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</si>
  <si>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</si>
  <si>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</si>
  <si>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</si>
  <si>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</si>
  <si>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</si>
  <si>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</si>
  <si>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</si>
  <si>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</si>
  <si>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</si>
  <si>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</si>
  <si>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</si>
  <si>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</si>
  <si>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</si>
  <si>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</si>
  <si>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</si>
  <si>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</si>
  <si>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</si>
  <si>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</si>
  <si>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</si>
  <si>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</si>
  <si>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</si>
  <si>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</si>
  <si>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</si>
  <si>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</si>
  <si>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</si>
  <si>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</si>
  <si>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</si>
  <si>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</si>
  <si>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</si>
  <si>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</si>
  <si>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</si>
  <si>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</si>
  <si>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</si>
  <si>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</si>
  <si>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</si>
  <si>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</si>
  <si>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</si>
  <si>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</si>
  <si>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</si>
  <si>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</si>
  <si>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</si>
  <si>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</si>
  <si>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</si>
  <si>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</si>
  <si>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</si>
  <si>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</si>
  <si>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</si>
  <si>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</si>
  <si>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</si>
  <si>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</si>
  <si>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</si>
  <si>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</si>
  <si>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</si>
  <si>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</si>
  <si>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</si>
  <si>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</si>
  <si>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</si>
  <si>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</si>
  <si>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</si>
  <si>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</si>
  <si>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</si>
  <si>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</si>
  <si>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</si>
  <si>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</si>
  <si>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</si>
  <si>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</si>
  <si>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</si>
  <si>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</si>
  <si>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</si>
  <si>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</si>
  <si>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</si>
  <si>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</si>
  <si>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</si>
  <si>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</si>
  <si>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</si>
  <si>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</si>
  <si>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</si>
  <si>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</si>
  <si>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</si>
  <si>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</si>
  <si>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</si>
  <si>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</si>
  <si>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</si>
  <si>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</si>
  <si>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</si>
  <si>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</si>
  <si>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</si>
  <si>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</si>
  <si>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</si>
  <si>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</si>
  <si>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</si>
  <si>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</si>
  <si>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</si>
  <si>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</si>
  <si>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</si>
  <si>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</si>
  <si>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</si>
  <si>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</si>
  <si>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</si>
  <si>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</si>
  <si>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</si>
  <si>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</si>
  <si>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</si>
  <si>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</si>
  <si>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</si>
  <si>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</si>
  <si>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</si>
  <si>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</si>
  <si>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</si>
  <si>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</si>
  <si>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</si>
  <si>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</si>
  <si>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</si>
  <si>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</si>
  <si>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</si>
  <si>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</si>
  <si>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</si>
  <si>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</si>
  <si>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</si>
  <si>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</si>
  <si>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</si>
  <si>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</si>
  <si>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</si>
  <si>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</si>
  <si>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</si>
  <si>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</si>
  <si>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</si>
  <si>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</si>
  <si>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</si>
  <si>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</si>
  <si>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</si>
  <si>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</si>
  <si>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</si>
  <si>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</si>
  <si>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</si>
  <si>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</si>
  <si>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</si>
  <si>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</si>
  <si>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</si>
  <si>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</si>
  <si>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</si>
  <si>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</si>
  <si>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</si>
  <si>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</si>
  <si>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</si>
  <si>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</si>
  <si>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</si>
  <si>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</si>
  <si>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</si>
  <si>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</si>
  <si>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</si>
  <si>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</si>
  <si>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</si>
  <si>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</si>
  <si>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</si>
  <si>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</si>
  <si>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</si>
  <si>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</si>
  <si>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</si>
  <si>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</si>
  <si>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</si>
  <si>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</si>
  <si>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</si>
  <si>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</si>
  <si>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</si>
  <si>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</si>
  <si>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</si>
  <si>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</si>
  <si>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</si>
  <si>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</si>
  <si>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</si>
  <si>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</si>
  <si>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</si>
  <si>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</si>
  <si>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</si>
  <si>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</si>
  <si>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</si>
  <si>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</si>
  <si>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</si>
  <si>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</si>
  <si>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</si>
  <si>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</si>
  <si>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</si>
  <si>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</si>
  <si>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</si>
  <si>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</si>
  <si>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</si>
  <si>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</si>
  <si>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</si>
  <si>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</si>
  <si>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</si>
  <si>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</si>
  <si>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</si>
  <si>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</si>
  <si>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</si>
  <si>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</si>
  <si>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</si>
  <si>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</si>
  <si>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</si>
  <si>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</si>
  <si>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</si>
  <si>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</si>
  <si>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</si>
  <si>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</si>
  <si>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</si>
  <si>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</si>
  <si>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</si>
  <si>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</si>
  <si>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</si>
  <si>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</si>
  <si>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</si>
  <si>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</si>
  <si>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</si>
  <si>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</si>
  <si>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</si>
  <si>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</si>
  <si>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</si>
  <si>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</si>
  <si>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</si>
  <si>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</si>
  <si>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</si>
  <si>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</si>
  <si>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</si>
  <si>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</si>
  <si>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</si>
  <si>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</si>
  <si>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</si>
  <si>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</si>
  <si>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</si>
  <si>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</si>
  <si>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</si>
  <si>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</si>
  <si>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</si>
  <si>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</si>
  <si>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</si>
  <si>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</si>
  <si>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</si>
  <si>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</si>
  <si>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</si>
  <si>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</si>
  <si>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</si>
  <si>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</si>
  <si>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</si>
  <si>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</si>
  <si>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</si>
  <si>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</si>
  <si>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</si>
  <si>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</si>
  <si>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</si>
  <si>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</si>
  <si>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</si>
  <si>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</si>
  <si>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</si>
  <si>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</si>
  <si>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</si>
  <si>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</si>
  <si>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</si>
  <si>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</si>
  <si>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</si>
  <si>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</si>
  <si>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</si>
  <si>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</si>
  <si>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</si>
  <si>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</si>
  <si>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</si>
  <si>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</si>
  <si>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</si>
  <si>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</si>
  <si>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</si>
  <si>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</si>
  <si>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</si>
  <si>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</si>
  <si>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</si>
  <si>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</si>
  <si>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</si>
  <si>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</si>
  <si>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</si>
  <si>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</si>
  <si>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</si>
  <si>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</si>
  <si>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</si>
  <si>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</si>
  <si>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</si>
  <si>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</si>
  <si>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</si>
  <si>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</si>
  <si>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</si>
  <si>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</si>
  <si>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</si>
  <si>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</si>
  <si>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</si>
  <si>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</si>
  <si>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</si>
  <si>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</si>
  <si>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</si>
  <si>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</si>
  <si>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</si>
  <si>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</si>
  <si>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</si>
  <si>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</si>
  <si>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</si>
  <si>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</si>
  <si>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</si>
  <si>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</si>
  <si>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</si>
  <si>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</si>
  <si>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</si>
  <si>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</si>
  <si>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</si>
  <si>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</si>
  <si>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</si>
  <si>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</si>
  <si>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</si>
  <si>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</si>
  <si>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</si>
  <si>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</si>
  <si>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</si>
  <si>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</si>
  <si>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</si>
  <si>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</si>
  <si>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</si>
  <si>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</si>
  <si>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</si>
  <si>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</si>
  <si>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</si>
  <si>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</si>
  <si>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</si>
  <si>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</si>
  <si>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</si>
  <si>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</si>
  <si>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</si>
  <si>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</si>
  <si>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</si>
  <si>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</si>
  <si>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</si>
  <si>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</si>
  <si>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</si>
  <si>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</si>
  <si>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</si>
  <si>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</si>
  <si>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</si>
  <si>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</si>
  <si>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</si>
  <si>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</si>
  <si>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</si>
  <si>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</si>
  <si>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</si>
  <si>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</si>
  <si>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</si>
  <si>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</si>
  <si>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</si>
  <si>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</si>
  <si>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</si>
  <si>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</si>
  <si>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</si>
  <si>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</si>
  <si>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</si>
  <si>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</si>
  <si>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</si>
  <si>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</si>
  <si>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</si>
  <si>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</si>
  <si>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</si>
  <si>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</si>
  <si>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</si>
  <si>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</si>
  <si>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</si>
  <si>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</si>
  <si>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</si>
  <si>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</si>
  <si>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</si>
  <si>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</si>
  <si>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</si>
  <si>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</si>
  <si>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</si>
  <si>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</si>
  <si>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</si>
  <si>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</si>
  <si>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</si>
  <si>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</si>
  <si>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</si>
  <si>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</si>
  <si>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</si>
  <si>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</si>
  <si>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</si>
  <si>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</si>
  <si>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</si>
  <si>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</si>
  <si>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</si>
  <si>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</si>
  <si>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</si>
  <si>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</si>
  <si>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</si>
  <si>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</si>
  <si>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</si>
  <si>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</si>
  <si>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</si>
  <si>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</si>
  <si>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</si>
  <si>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</si>
  <si>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</si>
  <si>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</si>
  <si>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</si>
  <si>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</si>
  <si>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</si>
  <si>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</si>
  <si>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</si>
  <si>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</si>
  <si>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</si>
  <si>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</si>
  <si>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</si>
  <si>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</si>
  <si>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</si>
  <si>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</si>
  <si>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</si>
  <si>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</si>
  <si>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</si>
  <si>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</si>
  <si>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</si>
  <si>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</si>
  <si>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</si>
  <si>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</si>
  <si>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</si>
  <si>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</si>
  <si>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</si>
  <si>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</si>
  <si>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</si>
  <si>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</si>
  <si>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</si>
  <si>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</si>
  <si>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</si>
  <si>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</si>
  <si>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</si>
  <si>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</si>
  <si>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</si>
  <si>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</si>
  <si>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</si>
  <si>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</si>
  <si>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</si>
  <si>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</si>
  <si>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</si>
  <si>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</si>
  <si>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</si>
  <si>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</si>
  <si>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</si>
  <si>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</si>
  <si>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</si>
  <si>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</si>
  <si>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</si>
  <si>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</si>
  <si>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</si>
  <si>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</si>
  <si>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</si>
  <si>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</si>
  <si>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</si>
  <si>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</si>
  <si>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</si>
  <si>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</si>
  <si>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</si>
  <si>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</si>
  <si>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</si>
  <si>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</si>
  <si>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</si>
  <si>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</si>
  <si>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</si>
  <si>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</si>
  <si>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</si>
  <si>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</si>
  <si>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</si>
  <si>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</si>
  <si>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</si>
  <si>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</si>
  <si>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</si>
  <si>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</si>
  <si>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</si>
  <si>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</si>
  <si>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</si>
  <si>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</si>
  <si>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</si>
  <si>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</si>
  <si>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</si>
  <si>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</si>
  <si>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</si>
  <si>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</si>
  <si>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</si>
  <si>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</si>
  <si>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</si>
  <si>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</si>
  <si>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</si>
  <si>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</si>
  <si>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</si>
  <si>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</si>
  <si>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</si>
  <si>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</si>
  <si>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</si>
  <si>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</si>
  <si>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</si>
  <si>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</si>
  <si>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</si>
  <si>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</si>
  <si>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</si>
  <si>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</si>
  <si>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</si>
  <si>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</si>
  <si>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</si>
  <si>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</si>
  <si>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</si>
  <si>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</si>
  <si>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</si>
  <si>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</si>
  <si>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</si>
  <si>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</si>
  <si>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</si>
  <si>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</si>
  <si>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</si>
  <si>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</si>
  <si>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</si>
  <si>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</si>
  <si>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</si>
  <si>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</si>
  <si>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</si>
  <si>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</si>
  <si>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</si>
  <si>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</si>
  <si>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</si>
  <si>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</si>
  <si>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</si>
  <si>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</si>
  <si>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</si>
  <si>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</si>
  <si>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</si>
  <si>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</si>
  <si>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</si>
  <si>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</si>
  <si>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</si>
  <si>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</si>
  <si>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</si>
  <si>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</si>
  <si>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</si>
  <si>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</si>
  <si>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</si>
  <si>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</si>
  <si>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</si>
  <si>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</si>
  <si>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</si>
  <si>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</si>
  <si>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</si>
  <si>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</si>
  <si>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</si>
  <si>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</si>
  <si>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</si>
  <si>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</si>
  <si>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</si>
  <si>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</si>
  <si>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</si>
  <si>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</si>
  <si>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</si>
  <si>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</si>
  <si>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</si>
  <si>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</si>
  <si>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</si>
  <si>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</si>
  <si>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</si>
  <si>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</si>
  <si>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</si>
  <si>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</si>
  <si>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</si>
  <si>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</si>
  <si>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</si>
  <si>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</si>
  <si>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</si>
  <si>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</si>
  <si>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</si>
  <si>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</si>
  <si>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</si>
  <si>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</si>
  <si>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</si>
  <si>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</si>
  <si>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</si>
  <si>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</si>
  <si>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</si>
  <si>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</si>
  <si>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</si>
  <si>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</si>
  <si>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</si>
  <si>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</si>
  <si>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</si>
  <si>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</si>
  <si>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</si>
  <si>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</si>
  <si>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</si>
  <si>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</si>
  <si>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</si>
  <si>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</si>
  <si>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</si>
  <si>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</si>
  <si>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</si>
  <si>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</si>
  <si>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</si>
  <si>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</si>
  <si>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</si>
  <si>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</si>
  <si>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</si>
  <si>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</si>
  <si>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</si>
  <si>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</si>
  <si>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</si>
  <si>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</si>
  <si>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</si>
  <si>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</si>
  <si>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</si>
  <si>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</si>
  <si>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</si>
  <si>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</si>
  <si>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</si>
  <si>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</si>
  <si>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</si>
  <si>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</si>
  <si>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</si>
  <si>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</si>
  <si>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</si>
  <si>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</si>
  <si>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</si>
  <si>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</si>
  <si>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</si>
  <si>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</si>
  <si>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</si>
  <si>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</si>
  <si>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</si>
  <si>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</si>
  <si>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</si>
  <si>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</si>
  <si>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</si>
  <si>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</si>
  <si>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</si>
  <si>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</si>
  <si>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</si>
  <si>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</si>
  <si>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</si>
  <si>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</si>
  <si>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</si>
  <si>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</si>
  <si>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</si>
  <si>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</si>
  <si>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</si>
  <si>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</si>
  <si>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</si>
  <si>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</si>
  <si>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</si>
  <si>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</si>
  <si>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</si>
  <si>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</si>
  <si>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</si>
  <si>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</si>
  <si>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</si>
  <si>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</si>
  <si>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</si>
  <si>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</si>
  <si>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</si>
  <si>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</si>
  <si>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</si>
  <si>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</si>
  <si>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</si>
  <si>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</si>
  <si>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</si>
  <si>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</si>
  <si>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</si>
  <si>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</si>
  <si>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</si>
  <si>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</si>
  <si>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</si>
  <si>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</si>
  <si>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</si>
  <si>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</si>
  <si>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</si>
  <si>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</si>
  <si>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</si>
  <si>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</si>
  <si>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</si>
  <si>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</si>
  <si>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</si>
  <si>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</si>
  <si>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</si>
  <si>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</si>
  <si>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</si>
  <si>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</si>
  <si>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</si>
  <si>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</si>
  <si>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</si>
  <si>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</si>
  <si>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</si>
  <si>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</si>
  <si>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</si>
  <si>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</si>
  <si>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</si>
  <si>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</si>
  <si>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</si>
  <si>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</si>
  <si>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</si>
  <si>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</si>
  <si>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</si>
  <si>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</si>
  <si>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</si>
  <si>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</si>
  <si>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</si>
  <si>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</si>
  <si>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</si>
  <si>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</si>
  <si>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</si>
  <si>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</si>
  <si>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</si>
  <si>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</si>
  <si>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</si>
  <si>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</si>
  <si>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</si>
  <si>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</si>
  <si>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</si>
  <si>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</si>
  <si>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</si>
  <si>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</si>
  <si>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</si>
  <si>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</si>
  <si>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</si>
  <si>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</si>
  <si>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</si>
  <si>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</si>
  <si>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</si>
  <si>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</si>
  <si>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</si>
  <si>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</si>
  <si>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</si>
  <si>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</si>
  <si>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</si>
  <si>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</si>
  <si>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</si>
  <si>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</si>
  <si>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</si>
  <si>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</si>
  <si>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</si>
  <si>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</si>
  <si>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</si>
  <si>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</si>
  <si>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</si>
  <si>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</si>
  <si>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</si>
  <si>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</si>
  <si>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</si>
  <si>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</si>
  <si>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</si>
  <si>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</si>
  <si>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</si>
  <si>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</si>
  <si>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</si>
  <si>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</si>
  <si>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</si>
  <si>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</si>
  <si>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</si>
  <si>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</si>
  <si>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</si>
  <si>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</si>
  <si>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</si>
  <si>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</si>
  <si>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</si>
  <si>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</si>
  <si>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</si>
  <si>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</si>
  <si>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</si>
  <si>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</si>
  <si>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</si>
  <si>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</si>
  <si>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</si>
  <si>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</si>
  <si>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</si>
  <si>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</si>
  <si>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</si>
  <si>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</si>
  <si>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</si>
  <si>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</si>
  <si>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</si>
  <si>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</si>
  <si>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</si>
  <si>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</si>
  <si>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</si>
  <si>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</si>
  <si>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</si>
  <si>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</si>
  <si>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</si>
  <si>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</si>
  <si>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</si>
  <si>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</si>
  <si>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</si>
  <si>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</si>
  <si>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</si>
  <si>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</si>
  <si>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</si>
  <si>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</si>
  <si>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</si>
  <si>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</si>
  <si>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</si>
  <si>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</si>
  <si>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</si>
  <si>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</si>
  <si>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</si>
  <si>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</si>
  <si>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</si>
  <si>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</si>
  <si>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</si>
  <si>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</si>
  <si>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</si>
  <si>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</si>
  <si>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</si>
  <si>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</si>
  <si>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</si>
  <si>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</si>
  <si>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</si>
  <si>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</si>
  <si>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</si>
  <si>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</si>
  <si>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</si>
  <si>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</si>
  <si>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</si>
  <si>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</si>
  <si>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</si>
  <si>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</si>
  <si>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</si>
  <si>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</si>
  <si>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</si>
  <si>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</si>
  <si>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</si>
  <si>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</si>
  <si>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</si>
  <si>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</si>
  <si>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</si>
  <si>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</si>
  <si>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</si>
  <si>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</si>
  <si>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</si>
  <si>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</si>
  <si>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</si>
  <si>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</si>
  <si>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</si>
  <si>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</si>
  <si>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</si>
  <si>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</si>
  <si>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</si>
  <si>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</si>
  <si>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</si>
  <si>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</si>
  <si>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</si>
  <si>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</si>
  <si>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</si>
  <si>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</si>
  <si>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</si>
  <si>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</si>
  <si>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</si>
  <si>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</si>
  <si>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</si>
  <si>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</si>
  <si>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</si>
  <si>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</si>
  <si>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</si>
  <si>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</si>
  <si>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</si>
  <si>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</si>
  <si>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</si>
  <si>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</si>
  <si>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</si>
  <si>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</si>
  <si>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</si>
  <si>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</si>
  <si>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</si>
  <si>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</si>
  <si>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</si>
  <si>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</si>
  <si>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</si>
  <si>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</si>
  <si>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</si>
  <si>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</si>
  <si>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</si>
  <si>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</si>
  <si>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</si>
  <si>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</si>
  <si>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</si>
  <si>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</si>
  <si>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</si>
  <si>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</si>
  <si>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</si>
  <si>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</si>
  <si>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</si>
  <si>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</si>
  <si>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</si>
  <si>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</si>
  <si>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</si>
  <si>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</si>
  <si>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</si>
  <si>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</si>
  <si>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</si>
  <si>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</si>
  <si>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</si>
  <si>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</si>
  <si>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</si>
  <si>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</si>
  <si>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</si>
  <si>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</si>
  <si>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</si>
  <si>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</si>
  <si>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</si>
  <si>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</si>
  <si>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</si>
  <si>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</si>
  <si>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</si>
  <si>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</si>
  <si>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</si>
  <si>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</si>
  <si>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</si>
  <si>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</si>
  <si>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</si>
  <si>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</si>
  <si>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</si>
  <si>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</si>
  <si>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</si>
  <si>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</si>
  <si>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</si>
  <si>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</si>
  <si>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</si>
  <si>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</si>
  <si>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</si>
  <si>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</si>
  <si>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</si>
  <si>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</si>
  <si>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</si>
  <si>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</si>
  <si>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</si>
  <si>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</si>
  <si>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</si>
  <si>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</si>
  <si>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</si>
  <si>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</si>
  <si>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</si>
  <si>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</si>
  <si>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</si>
  <si>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</si>
  <si>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</si>
  <si>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</si>
  <si>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</si>
  <si>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</si>
  <si>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</si>
  <si>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</si>
  <si>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</si>
  <si>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</si>
  <si>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</si>
  <si>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</si>
  <si>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</si>
  <si>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</si>
  <si>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</si>
  <si>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</si>
  <si>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</si>
  <si>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</si>
  <si>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</si>
  <si>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</si>
  <si>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</si>
  <si>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</si>
  <si>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</si>
  <si>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</si>
  <si>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</si>
  <si>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</si>
  <si>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</si>
  <si>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</si>
  <si>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</si>
  <si>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</si>
  <si>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</si>
  <si>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</si>
  <si>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</si>
  <si>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</si>
  <si>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</si>
  <si>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</si>
  <si>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</si>
  <si>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</si>
  <si>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</si>
  <si>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</si>
  <si>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</si>
  <si>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</si>
  <si>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</si>
  <si>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</si>
  <si>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</si>
  <si>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</si>
  <si>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</si>
  <si>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</si>
  <si>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</si>
  <si>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</si>
  <si>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</si>
  <si>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</si>
  <si>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</si>
  <si>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</si>
  <si>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</si>
  <si>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</si>
  <si>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</si>
  <si>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</si>
  <si>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</si>
  <si>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</si>
  <si>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</si>
  <si>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</si>
  <si>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</si>
  <si>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</si>
  <si>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</si>
  <si>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</si>
  <si>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</si>
  <si>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</si>
  <si>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</si>
  <si>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</si>
  <si>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</si>
  <si>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</si>
  <si>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</si>
  <si>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</si>
  <si>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</si>
  <si>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</si>
  <si>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</si>
  <si>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</si>
  <si>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</si>
  <si>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</si>
  <si>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</si>
  <si>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</si>
  <si>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</si>
  <si>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</si>
  <si>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</si>
  <si>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</si>
  <si>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</si>
  <si>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</si>
  <si>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</si>
  <si>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</si>
  <si>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</si>
  <si>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</si>
  <si>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</si>
  <si>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</si>
  <si>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</si>
  <si>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</si>
  <si>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</si>
  <si>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</si>
  <si>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</si>
  <si>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</si>
  <si>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</si>
  <si>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</si>
  <si>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</si>
  <si>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</si>
  <si>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</si>
  <si>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</si>
  <si>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</si>
  <si>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</si>
  <si>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</si>
  <si>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</si>
  <si>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</si>
  <si>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</si>
  <si>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</si>
  <si>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</si>
  <si>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</si>
  <si>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</si>
  <si>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</si>
  <si>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</si>
  <si>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</si>
  <si>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</si>
  <si>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</si>
  <si>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</si>
  <si>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</si>
  <si>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</si>
  <si>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</si>
  <si>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</si>
  <si>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</si>
  <si>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</si>
  <si>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</si>
  <si>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</si>
  <si>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</si>
  <si>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</si>
  <si>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</si>
  <si>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</si>
  <si>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</si>
  <si>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</si>
  <si>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</si>
  <si>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</si>
  <si>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</si>
  <si>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</si>
  <si>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</si>
  <si>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</si>
  <si>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</si>
  <si>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</si>
  <si>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</si>
  <si>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</si>
  <si>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</si>
  <si>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</si>
  <si>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</si>
  <si>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</si>
  <si>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</si>
  <si>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</si>
  <si>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</si>
  <si>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</si>
  <si>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</si>
  <si>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</si>
  <si>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</si>
  <si>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</si>
  <si>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</si>
  <si>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</si>
  <si>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</si>
  <si>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</si>
  <si>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</si>
  <si>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</si>
  <si>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</si>
  <si>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</si>
  <si>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</si>
  <si>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</si>
  <si>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</si>
  <si>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</si>
  <si>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</si>
  <si>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</si>
  <si>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</si>
  <si>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</si>
  <si>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</si>
  <si>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</si>
  <si>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</si>
  <si>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</si>
  <si>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</si>
  <si>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</si>
  <si>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</si>
  <si>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</si>
  <si>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</si>
  <si>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</si>
  <si>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</si>
  <si>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</si>
  <si>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</si>
  <si>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</si>
  <si>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</si>
  <si>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</si>
  <si>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</si>
  <si>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</si>
  <si>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</si>
  <si>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</si>
  <si>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</si>
  <si>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</si>
  <si>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</si>
  <si>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</si>
  <si>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</si>
  <si>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</si>
  <si>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</si>
  <si>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</si>
  <si>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</si>
  <si>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</si>
  <si>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</si>
  <si>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</si>
  <si>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</si>
  <si>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</si>
  <si>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</si>
  <si>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</si>
  <si>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</si>
  <si>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</si>
  <si>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</si>
  <si>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</si>
  <si>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</si>
  <si>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</si>
  <si>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</si>
  <si>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</si>
  <si>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</si>
  <si>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</si>
  <si>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</si>
  <si>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</si>
  <si>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</si>
  <si>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</si>
  <si>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</si>
  <si>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</si>
  <si>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</si>
  <si>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</si>
  <si>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</si>
  <si>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</si>
  <si>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</si>
  <si>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</si>
  <si>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</si>
  <si>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</si>
  <si>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</si>
  <si>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</si>
  <si>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</si>
  <si>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</si>
  <si>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</si>
  <si>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</si>
  <si>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</si>
  <si>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</si>
  <si>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</si>
  <si>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</si>
  <si>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</si>
  <si>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</si>
  <si>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</si>
  <si>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</si>
  <si>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</si>
  <si>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</si>
  <si>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</si>
  <si>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</si>
  <si>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</si>
  <si>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</si>
  <si>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</si>
  <si>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</si>
  <si>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</si>
  <si>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</si>
  <si>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</si>
  <si>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</si>
  <si>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</si>
  <si>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</si>
  <si>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</si>
  <si>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</si>
  <si>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</si>
  <si>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</si>
  <si>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</si>
  <si>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</si>
  <si>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</si>
  <si>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</si>
  <si>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</si>
  <si>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</si>
  <si>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</si>
  <si>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</si>
  <si>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</si>
  <si>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</si>
  <si>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</si>
  <si>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</si>
  <si>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</si>
  <si>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</si>
  <si>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</si>
  <si>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</si>
  <si>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</si>
  <si>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</si>
  <si>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</si>
  <si>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</si>
  <si>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</si>
  <si>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</si>
  <si>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</si>
  <si>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</si>
  <si>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</si>
  <si>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</si>
  <si>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</si>
  <si>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</si>
  <si>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</si>
  <si>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</si>
  <si>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</si>
  <si>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</si>
  <si>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</si>
  <si>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</si>
  <si>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</si>
  <si>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</si>
  <si>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</si>
  <si>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</si>
  <si>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</si>
  <si>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</si>
  <si>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</si>
  <si>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</si>
  <si>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</si>
  <si>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</si>
  <si>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</si>
  <si>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</si>
  <si>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</si>
  <si>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</si>
  <si>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</si>
  <si>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</si>
  <si>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</si>
  <si>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</si>
  <si>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</si>
  <si>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</si>
  <si>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</si>
  <si>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</si>
  <si>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</si>
  <si>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</si>
  <si>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</si>
  <si>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</si>
  <si>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</si>
  <si>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</si>
  <si>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</si>
  <si>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</si>
  <si>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</si>
  <si>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</si>
  <si>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</si>
  <si>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</si>
  <si>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</si>
  <si>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</si>
  <si>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</si>
  <si>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</si>
  <si>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</si>
  <si>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</si>
  <si>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</si>
  <si>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</si>
  <si>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</si>
  <si>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</si>
  <si>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</si>
  <si>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</si>
  <si>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</si>
  <si>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</si>
  <si>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</si>
  <si>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</si>
  <si>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</si>
  <si>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</si>
  <si>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</si>
  <si>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</si>
  <si>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</si>
  <si>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</si>
  <si>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</si>
  <si>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</si>
  <si>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</si>
  <si>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</si>
  <si>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</si>
  <si>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</si>
  <si>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</si>
  <si>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</si>
  <si>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</si>
  <si>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</si>
  <si>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</si>
  <si>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</si>
  <si>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</si>
  <si>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</si>
  <si>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</si>
  <si>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</si>
  <si>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</si>
  <si>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</si>
  <si>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</si>
  <si>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</si>
  <si>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</si>
  <si>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</si>
  <si>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</si>
  <si>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</si>
  <si>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</si>
  <si>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</si>
  <si>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</si>
  <si>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</si>
  <si>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</si>
  <si>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</si>
  <si>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</si>
  <si>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</si>
  <si>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</si>
  <si>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</si>
  <si>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</si>
  <si>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</si>
  <si>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</si>
  <si>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</si>
  <si>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</si>
  <si>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</si>
  <si>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</si>
  <si>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</si>
  <si>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</si>
  <si>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</si>
  <si>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</si>
  <si>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</si>
  <si>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</si>
  <si>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</si>
  <si>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</si>
  <si>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</si>
  <si>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</si>
  <si>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</si>
  <si>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</si>
  <si>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</si>
  <si>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</si>
  <si>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</si>
  <si>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</si>
  <si>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</si>
  <si>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</si>
  <si>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</si>
  <si>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</si>
  <si>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</si>
  <si>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</si>
  <si>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</si>
  <si>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</si>
  <si>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</si>
  <si>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</si>
  <si>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</si>
  <si>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</si>
  <si>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</si>
  <si>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</si>
  <si>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</si>
  <si>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</si>
  <si>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</si>
  <si>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</si>
  <si>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</si>
  <si>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</si>
  <si>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</si>
  <si>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</si>
  <si>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</si>
  <si>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</si>
  <si>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</si>
  <si>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</si>
  <si>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</si>
  <si>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</si>
  <si>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</si>
  <si>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</si>
  <si>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</si>
  <si>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</si>
  <si>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</si>
  <si>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</si>
  <si>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</si>
  <si>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</si>
  <si>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</si>
  <si>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</si>
  <si>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</si>
  <si>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</si>
  <si>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</si>
  <si>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</si>
  <si>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</si>
  <si>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</si>
  <si>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</si>
  <si>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</si>
  <si>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</si>
  <si>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</si>
  <si>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</si>
  <si>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</si>
  <si>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</si>
  <si>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</si>
  <si>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</si>
  <si>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</si>
  <si>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</si>
  <si>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</si>
  <si>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</si>
  <si>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</si>
  <si>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</si>
  <si>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</si>
  <si>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</si>
  <si>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</si>
  <si>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</si>
  <si>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</si>
  <si>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</si>
  <si>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</si>
  <si>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</si>
  <si>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</si>
  <si>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</si>
  <si>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</si>
  <si>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</si>
  <si>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</si>
  <si>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</si>
  <si>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</si>
  <si>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</si>
  <si>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</si>
  <si>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</si>
  <si>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</si>
  <si>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</si>
  <si>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</si>
  <si>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</si>
  <si>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</si>
  <si>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</si>
  <si>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</si>
  <si>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</si>
  <si>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</si>
  <si>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</si>
  <si>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</si>
  <si>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</si>
  <si>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</si>
  <si>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</si>
  <si>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</si>
  <si>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</si>
  <si>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</si>
  <si>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</si>
  <si>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</si>
  <si>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</si>
  <si>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</si>
  <si>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</si>
  <si>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</si>
  <si>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</si>
  <si>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</si>
  <si>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</si>
  <si>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</si>
  <si>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</si>
  <si>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</si>
  <si>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</si>
  <si>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</si>
  <si>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</si>
  <si>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</si>
  <si>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</si>
  <si>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</si>
  <si>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</si>
  <si>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</si>
  <si>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</si>
  <si>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</si>
  <si>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</si>
  <si>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</si>
  <si>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</si>
  <si>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</si>
  <si>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</si>
  <si>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</si>
  <si>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</si>
  <si>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</si>
  <si>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</si>
  <si>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</si>
  <si>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</si>
  <si>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</si>
  <si>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</si>
  <si>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</si>
  <si>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</si>
  <si>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</si>
  <si>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</si>
  <si>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</si>
  <si>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</si>
  <si>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</si>
  <si>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</si>
  <si>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</si>
  <si>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</si>
  <si>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</si>
  <si>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</si>
  <si>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</si>
  <si>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</si>
  <si>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</si>
  <si>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</si>
  <si>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</si>
  <si>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</si>
  <si>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</si>
  <si>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</si>
  <si>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</si>
  <si>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</si>
  <si>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</si>
  <si>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</si>
  <si>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</si>
  <si>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</si>
  <si>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</si>
  <si>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</si>
  <si>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</si>
  <si>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</si>
  <si>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</si>
  <si>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</si>
  <si>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</si>
  <si>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</si>
  <si>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</si>
  <si>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</si>
  <si>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</si>
  <si>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</si>
  <si>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</si>
  <si>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</si>
  <si>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</si>
  <si>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</si>
  <si>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</si>
  <si>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</si>
  <si>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</si>
  <si>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</si>
  <si>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</si>
  <si>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</si>
  <si>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</si>
  <si>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</si>
  <si>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</si>
  <si>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</si>
  <si>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</si>
  <si>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</si>
  <si>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</si>
  <si>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</si>
  <si>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</si>
  <si>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</si>
  <si>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</si>
  <si>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</si>
  <si>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</si>
  <si>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</si>
  <si>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</si>
  <si>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</si>
  <si>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</si>
  <si>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</si>
  <si>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</si>
  <si>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</si>
  <si>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</si>
  <si>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</si>
  <si>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</si>
  <si>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</si>
  <si>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</si>
  <si>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</si>
  <si>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</si>
  <si>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</si>
  <si>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</si>
  <si>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</si>
  <si>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</si>
  <si>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</si>
  <si>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</si>
  <si>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</si>
  <si>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</si>
  <si>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</si>
  <si>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</si>
  <si>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</si>
  <si>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</si>
  <si>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</si>
  <si>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</si>
  <si>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</si>
  <si>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</si>
  <si>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</si>
  <si>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</si>
  <si>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</si>
  <si>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</si>
  <si>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</si>
  <si>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</si>
  <si>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</si>
  <si>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</si>
  <si>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</si>
  <si>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</si>
  <si>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</si>
  <si>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</si>
  <si>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</si>
  <si>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</si>
  <si>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</si>
  <si>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</si>
  <si>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</si>
  <si>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</si>
  <si>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</si>
  <si>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</si>
  <si>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</si>
  <si>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</si>
  <si>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</si>
  <si>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</si>
  <si>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</si>
  <si>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</si>
  <si>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</si>
  <si>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</si>
  <si>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</si>
  <si>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</si>
  <si>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</si>
  <si>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</si>
  <si>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</si>
  <si>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</si>
  <si>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</si>
  <si>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</si>
  <si>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</si>
  <si>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</si>
  <si>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</si>
  <si>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</si>
  <si>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</si>
  <si>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</si>
  <si>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</si>
  <si>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</si>
  <si>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</si>
  <si>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</si>
  <si>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</si>
  <si>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</si>
  <si>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</si>
  <si>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</si>
  <si>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</si>
  <si>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</si>
  <si>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</si>
  <si>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</si>
  <si>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</si>
  <si>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</si>
  <si>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</si>
  <si>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</si>
  <si>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</si>
  <si>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</si>
  <si>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</si>
  <si>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</si>
  <si>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</si>
  <si>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</si>
  <si>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</si>
  <si>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</si>
  <si>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</si>
  <si>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</si>
  <si>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</si>
  <si>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</si>
  <si>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</si>
  <si>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</si>
  <si>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</si>
  <si>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</si>
  <si>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</si>
  <si>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</si>
  <si>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</si>
  <si>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</si>
  <si>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</si>
  <si>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</si>
  <si>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</si>
  <si>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</si>
  <si>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</si>
  <si>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</si>
  <si>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</si>
  <si>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</si>
  <si>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</si>
  <si>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</si>
  <si>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</si>
  <si>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</si>
  <si>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</si>
  <si>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</si>
  <si>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</si>
  <si>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</si>
  <si>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</si>
  <si>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</si>
  <si>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</si>
  <si>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</si>
  <si>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</si>
  <si>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</si>
  <si>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</si>
  <si>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</si>
  <si>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</si>
  <si>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</si>
  <si>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</si>
  <si>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</si>
  <si>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</si>
  <si>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</si>
  <si>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</si>
  <si>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</si>
  <si>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</si>
  <si>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</si>
  <si>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</si>
  <si>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</si>
  <si>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</si>
  <si>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</si>
  <si>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</si>
  <si>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</si>
  <si>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</si>
  <si>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</si>
  <si>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</si>
  <si>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</si>
  <si>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</si>
  <si>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</si>
  <si>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</si>
  <si>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</si>
  <si>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</si>
  <si>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</si>
  <si>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</si>
  <si>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</si>
  <si>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</si>
  <si>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</si>
  <si>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</si>
  <si>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</si>
  <si>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</si>
  <si>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</si>
  <si>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</si>
  <si>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</si>
  <si>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</si>
  <si>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</si>
  <si>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</si>
  <si>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</si>
  <si>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</si>
  <si>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</si>
  <si>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</si>
  <si>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</si>
  <si>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</si>
  <si>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</si>
  <si>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</si>
  <si>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</si>
  <si>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</si>
  <si>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</si>
  <si>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</si>
  <si>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</si>
  <si>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</si>
  <si>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</si>
  <si>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</si>
  <si>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</si>
  <si>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</si>
  <si>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</si>
  <si>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</si>
  <si>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</si>
  <si>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</si>
  <si>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</si>
  <si>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</si>
  <si>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</si>
  <si>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</si>
  <si>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</si>
  <si>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</si>
  <si>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</si>
  <si>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</si>
  <si>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</si>
  <si>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</si>
  <si>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</si>
  <si>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</si>
  <si>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</si>
  <si>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</si>
  <si>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</si>
  <si>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</si>
  <si>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</si>
  <si>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</si>
  <si>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</si>
  <si>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</si>
  <si>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</si>
  <si>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</si>
  <si>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</si>
  <si>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</si>
  <si>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</si>
  <si>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</si>
  <si>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</si>
  <si>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</si>
  <si>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</si>
  <si>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</si>
  <si>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</si>
  <si>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</si>
  <si>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</si>
  <si>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</si>
  <si>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</si>
  <si>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</si>
  <si>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</si>
  <si>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</si>
  <si>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</si>
  <si>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</si>
  <si>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</si>
  <si>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</si>
  <si>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</si>
  <si>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</si>
  <si>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</si>
  <si>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</si>
  <si>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</si>
  <si>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</si>
  <si>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</si>
  <si>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</si>
  <si>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</si>
  <si>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</si>
  <si>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</si>
  <si>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</si>
  <si>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</si>
  <si>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</si>
  <si>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</si>
  <si>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</si>
  <si>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</si>
  <si>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</si>
  <si>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</si>
  <si>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</si>
  <si>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</si>
  <si>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</si>
  <si>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</si>
  <si>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</si>
  <si>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</si>
  <si>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</si>
  <si>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</si>
  <si>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</si>
  <si>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</si>
  <si>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</si>
  <si>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</si>
  <si>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</si>
  <si>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</si>
  <si>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</si>
  <si>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</si>
  <si>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</si>
  <si>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</si>
  <si>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</si>
  <si>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</si>
  <si>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</si>
  <si>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</si>
  <si>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</si>
  <si>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</si>
  <si>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</si>
  <si>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</si>
  <si>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</si>
  <si>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</si>
  <si>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</si>
  <si>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</si>
  <si>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</si>
  <si>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</si>
  <si>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</si>
  <si>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</si>
  <si>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</si>
  <si>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</si>
  <si>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</si>
  <si>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</si>
  <si>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</si>
  <si>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</si>
  <si>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</si>
  <si>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</si>
  <si>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</si>
  <si>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</si>
  <si>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</si>
  <si>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</si>
  <si>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</si>
  <si>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</si>
  <si>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</si>
  <si>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</si>
  <si>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</si>
  <si>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</si>
  <si>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</si>
  <si>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</si>
  <si>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</si>
  <si>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</si>
  <si>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</si>
  <si>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</si>
  <si>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</si>
  <si>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</si>
  <si>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</si>
  <si>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</si>
  <si>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</si>
  <si>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</si>
  <si>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</si>
  <si>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</si>
  <si>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</si>
  <si>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</si>
  <si>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</si>
  <si>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</si>
  <si>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</si>
  <si>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</si>
  <si>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</si>
  <si>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</si>
  <si>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</si>
  <si>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</si>
  <si>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</si>
  <si>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</si>
  <si>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</si>
  <si>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</si>
  <si>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</si>
  <si>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</si>
  <si>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</si>
  <si>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</si>
  <si>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</si>
  <si>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</si>
  <si>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</si>
  <si>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</si>
  <si>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</si>
  <si>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</si>
  <si>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</si>
  <si>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</si>
  <si>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</si>
  <si>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</si>
  <si>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</si>
  <si>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</si>
  <si>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</si>
  <si>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</si>
  <si>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</si>
  <si>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</si>
  <si>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</si>
  <si>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</si>
  <si>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</si>
  <si>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</si>
  <si>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</si>
  <si>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</si>
  <si>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</si>
  <si>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</si>
  <si>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</si>
  <si>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</si>
  <si>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</si>
  <si>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</si>
  <si>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</si>
  <si>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</si>
  <si>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</si>
  <si>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</si>
  <si>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</si>
  <si>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</si>
  <si>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</si>
  <si>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</si>
  <si>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</si>
  <si>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</si>
  <si>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</si>
  <si>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</si>
  <si>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</si>
  <si>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</si>
  <si>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</si>
  <si>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</si>
  <si>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</si>
  <si>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</si>
  <si>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</si>
  <si>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</si>
  <si>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</si>
  <si>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</si>
  <si>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</si>
  <si>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</si>
  <si>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</si>
  <si>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</si>
  <si>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</si>
  <si>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</si>
  <si>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</si>
  <si>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</si>
  <si>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</si>
  <si>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</si>
  <si>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</si>
  <si>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</si>
  <si>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</si>
  <si>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</si>
  <si>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</si>
  <si>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</si>
  <si>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</si>
  <si>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</si>
  <si>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</si>
  <si>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</si>
  <si>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</si>
  <si>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</si>
  <si>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</si>
  <si>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</si>
  <si>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</si>
  <si>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</si>
  <si>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</si>
  <si>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</si>
  <si>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</si>
  <si>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</si>
  <si>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</si>
  <si>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</si>
  <si>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</si>
  <si>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</si>
  <si>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</si>
  <si>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</si>
  <si>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</si>
  <si>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</si>
  <si>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</si>
  <si>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</si>
  <si>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</si>
  <si>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</si>
  <si>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</si>
  <si>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</si>
  <si>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</si>
  <si>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</si>
  <si>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</si>
  <si>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</si>
  <si>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</si>
  <si>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</si>
  <si>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</si>
  <si>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</si>
  <si>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</si>
  <si>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</si>
  <si>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</si>
  <si>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</si>
  <si>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</si>
  <si>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</si>
  <si>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</si>
  <si>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</si>
  <si>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</si>
  <si>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</si>
  <si>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</si>
  <si>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</si>
  <si>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</si>
  <si>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</si>
  <si>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</si>
  <si>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</si>
  <si>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</si>
  <si>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</si>
  <si>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</si>
  <si>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</si>
  <si>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</si>
  <si>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</si>
  <si>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</si>
  <si>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</si>
  <si>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</si>
  <si>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</si>
  <si>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</si>
  <si>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</si>
  <si>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</si>
  <si>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</si>
  <si>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</si>
  <si>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</si>
  <si>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</si>
  <si>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</si>
  <si>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</si>
  <si>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</si>
  <si>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</si>
  <si>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</si>
  <si>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</si>
  <si>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</si>
  <si>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</si>
  <si>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</si>
  <si>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</si>
  <si>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</si>
  <si>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</si>
  <si>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</si>
  <si>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</si>
  <si>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</si>
  <si>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</si>
  <si>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</si>
  <si>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</si>
  <si>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</si>
  <si>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</si>
  <si>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</si>
  <si>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</si>
  <si>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</si>
  <si>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</si>
  <si>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</si>
  <si>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</si>
  <si>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</si>
  <si>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</si>
  <si>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</si>
  <si>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</si>
  <si>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</si>
  <si>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</si>
  <si>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</si>
  <si>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</si>
  <si>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</si>
  <si>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</si>
  <si>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</si>
  <si>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</si>
  <si>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</si>
  <si>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</si>
  <si>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</si>
  <si>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</si>
  <si>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</si>
  <si>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</si>
  <si>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</si>
  <si>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</si>
  <si>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</si>
  <si>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</si>
  <si>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</si>
  <si>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</si>
  <si>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</si>
  <si>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</si>
  <si>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</si>
  <si>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</si>
  <si>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</si>
  <si>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</si>
  <si>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</si>
  <si>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</si>
  <si>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</si>
  <si>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</si>
  <si>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</si>
  <si>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</si>
  <si>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</si>
  <si>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</si>
  <si>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</si>
  <si>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</si>
  <si>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</si>
  <si>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</si>
  <si>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</si>
  <si>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</si>
  <si>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</si>
  <si>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</si>
  <si>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</si>
  <si>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</si>
  <si>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</si>
  <si>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</si>
  <si>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</si>
  <si>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</si>
  <si>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</si>
  <si>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</si>
  <si>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</si>
  <si>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</si>
  <si>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</si>
  <si>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</si>
  <si>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</si>
  <si>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</si>
  <si>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</si>
  <si>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</si>
  <si>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</si>
  <si>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</si>
  <si>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</si>
  <si>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</si>
  <si>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</si>
  <si>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</si>
  <si>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</si>
  <si>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</si>
  <si>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</si>
  <si>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</si>
  <si>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</si>
  <si>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</si>
  <si>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</si>
  <si>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</si>
  <si>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</si>
  <si>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</si>
  <si>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</si>
  <si>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</si>
  <si>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</si>
  <si>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</si>
  <si>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</si>
  <si>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</si>
  <si>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</si>
  <si>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</si>
  <si>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</si>
  <si>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</si>
  <si>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</si>
  <si>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</si>
  <si>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</si>
  <si>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</si>
  <si>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</si>
  <si>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</si>
  <si>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</si>
  <si>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</si>
  <si>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</si>
  <si>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</si>
  <si>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</si>
  <si>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</si>
  <si>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</si>
  <si>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</si>
  <si>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</si>
  <si>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</si>
  <si>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</si>
  <si>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</si>
  <si>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</si>
  <si>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</si>
  <si>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</si>
  <si>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</si>
  <si>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</si>
  <si>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</si>
  <si>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</si>
  <si>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</si>
  <si>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</si>
  <si>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</si>
  <si>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</si>
  <si>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</si>
  <si>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</si>
  <si>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</si>
  <si>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</si>
  <si>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</si>
  <si>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</si>
  <si>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</si>
  <si>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</si>
  <si>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</si>
  <si>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</si>
  <si>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</si>
  <si>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</si>
  <si>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</si>
  <si>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</si>
  <si>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</si>
  <si>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</si>
  <si>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</si>
  <si>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</si>
  <si>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</si>
  <si>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</si>
  <si>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</si>
  <si>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</si>
  <si>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</si>
  <si>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</si>
  <si>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</si>
  <si>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</si>
  <si>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</si>
  <si>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</si>
  <si>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</si>
  <si>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</si>
  <si>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</si>
  <si>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</si>
  <si>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</si>
  <si>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</si>
  <si>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</si>
  <si>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</si>
  <si>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</si>
  <si>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</si>
  <si>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</si>
  <si>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</si>
  <si>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</si>
  <si>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</si>
  <si>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</si>
  <si>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</si>
  <si>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</si>
  <si>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</si>
  <si>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</si>
  <si>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</si>
  <si>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</si>
  <si>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</si>
  <si>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</si>
  <si>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</si>
  <si>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</si>
  <si>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</si>
  <si>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</si>
  <si>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</si>
  <si>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</si>
  <si>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</si>
  <si>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</si>
  <si>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</si>
  <si>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</si>
  <si>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</si>
  <si>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</si>
  <si>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</si>
  <si>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</si>
  <si>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</si>
  <si>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</si>
  <si>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</si>
  <si>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</si>
  <si>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</si>
  <si>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</si>
  <si>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</si>
  <si>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</si>
  <si>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</si>
  <si>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</si>
  <si>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</si>
  <si>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</si>
  <si>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</si>
  <si>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</si>
  <si>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</si>
  <si>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</si>
  <si>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</si>
  <si>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</si>
  <si>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</si>
  <si>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</si>
  <si>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</si>
  <si>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</si>
  <si>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</si>
  <si>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</si>
  <si>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</si>
  <si>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</si>
  <si>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</si>
  <si>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</si>
  <si>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</si>
  <si>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</si>
  <si>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</si>
  <si>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</si>
  <si>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</si>
  <si>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</si>
  <si>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</si>
  <si>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</si>
  <si>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</si>
  <si>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</si>
  <si>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</si>
  <si>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</si>
  <si>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</si>
  <si>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</si>
  <si>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</si>
  <si>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</si>
  <si>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</si>
  <si>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</si>
  <si>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</si>
  <si>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</si>
  <si>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</si>
  <si>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</si>
  <si>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</si>
  <si>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</si>
  <si>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</si>
  <si>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</si>
  <si>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</si>
  <si>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</si>
  <si>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</si>
  <si>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</si>
  <si>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</si>
  <si>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</si>
  <si>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</si>
  <si>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</si>
  <si>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</si>
  <si>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</si>
  <si>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</si>
  <si>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</si>
  <si>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</si>
  <si>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</si>
  <si>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</si>
  <si>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</si>
  <si>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</si>
  <si>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</si>
  <si>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</si>
  <si>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</si>
  <si>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</si>
  <si>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</si>
  <si>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</si>
  <si>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</si>
  <si>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</si>
  <si>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</si>
  <si>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</si>
  <si>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</si>
  <si>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</si>
  <si>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</si>
  <si>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</si>
  <si>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</si>
  <si>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</si>
  <si>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</si>
  <si>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</si>
  <si>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</si>
  <si>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</si>
  <si>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</si>
  <si>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</si>
  <si>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</si>
  <si>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</si>
  <si>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</si>
  <si>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</si>
  <si>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</si>
  <si>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</si>
  <si>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</si>
  <si>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</si>
  <si>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</si>
  <si>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</si>
  <si>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</si>
  <si>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</si>
  <si>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</si>
  <si>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</si>
  <si>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</si>
  <si>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</si>
  <si>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</si>
  <si>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</si>
  <si>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</si>
  <si>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</si>
  <si>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</si>
  <si>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</si>
  <si>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</si>
  <si>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</si>
  <si>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</si>
  <si>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</si>
  <si>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</si>
  <si>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</si>
  <si>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</si>
  <si>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</si>
  <si>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</si>
  <si>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</si>
  <si>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</si>
  <si>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</si>
  <si>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</si>
  <si>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</si>
  <si>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</si>
  <si>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</si>
  <si>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</si>
  <si>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</si>
  <si>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</si>
  <si>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</si>
  <si>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</si>
  <si>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</si>
  <si>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</si>
  <si>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</si>
  <si>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</si>
  <si>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</si>
  <si>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</si>
  <si>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</si>
  <si>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</si>
  <si>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</si>
  <si>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</si>
  <si>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</si>
  <si>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</si>
  <si>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</si>
  <si>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</si>
  <si>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</si>
  <si>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</si>
  <si>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</si>
  <si>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</si>
  <si>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</si>
  <si>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</si>
  <si>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</si>
  <si>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</si>
  <si>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</si>
  <si>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</si>
  <si>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</si>
  <si>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</si>
  <si>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</si>
  <si>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</si>
  <si>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</si>
  <si>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</si>
  <si>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</si>
  <si>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</si>
  <si>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</si>
  <si>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</si>
  <si>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</si>
  <si>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</si>
  <si>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</si>
  <si>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</si>
  <si>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</si>
  <si>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</si>
  <si>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</si>
  <si>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</si>
  <si>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</si>
  <si>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</si>
  <si>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</si>
  <si>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</si>
  <si>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</si>
  <si>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</si>
  <si>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</si>
  <si>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</si>
  <si>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</si>
  <si>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</si>
  <si>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</si>
  <si>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</si>
  <si>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</si>
  <si>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</si>
  <si>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</si>
  <si>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</si>
  <si>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</si>
  <si>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</si>
  <si>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</si>
  <si>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</si>
  <si>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</si>
  <si>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</si>
  <si>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</si>
  <si>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</si>
  <si>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</si>
  <si>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</si>
  <si>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</si>
  <si>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</si>
  <si>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</si>
  <si>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</si>
  <si>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</si>
  <si>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</si>
  <si>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</si>
  <si>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</si>
  <si>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</si>
  <si>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</si>
  <si>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</si>
  <si>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</si>
  <si>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</si>
  <si>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</si>
  <si>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</si>
  <si>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</si>
  <si>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</si>
  <si>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</si>
  <si>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</si>
  <si>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</si>
  <si>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</si>
  <si>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</si>
  <si>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</si>
  <si>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</si>
  <si>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</si>
  <si>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</si>
  <si>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</si>
  <si>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</si>
  <si>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</si>
  <si>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</si>
  <si>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</si>
  <si>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</si>
  <si>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</si>
  <si>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</si>
  <si>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</si>
  <si>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</si>
  <si>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</si>
  <si>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</si>
  <si>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</si>
  <si>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</si>
  <si>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</si>
  <si>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</si>
  <si>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</si>
  <si>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</si>
  <si>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</si>
  <si>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</si>
  <si>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</si>
  <si>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</si>
  <si>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</si>
  <si>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</si>
  <si>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</si>
  <si>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</si>
  <si>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</si>
  <si>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</si>
  <si>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</si>
  <si>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</si>
  <si>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</si>
  <si>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</si>
  <si>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</si>
  <si>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</si>
  <si>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</si>
  <si>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</si>
  <si>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</si>
  <si>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</si>
  <si>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</si>
  <si>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</si>
  <si>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</si>
  <si>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</si>
  <si>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</si>
  <si>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</si>
  <si>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</si>
  <si>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</si>
  <si>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</si>
  <si>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</si>
  <si>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</si>
  <si>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</si>
  <si>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</si>
  <si>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</si>
  <si>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</si>
  <si>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</si>
  <si>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</si>
  <si>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</si>
  <si>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</si>
  <si>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</si>
  <si>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</si>
  <si>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</si>
  <si>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</si>
  <si>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</si>
  <si>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</si>
  <si>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</si>
  <si>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</si>
  <si>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</si>
  <si>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</si>
  <si>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</si>
  <si>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</si>
  <si>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</si>
  <si>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</si>
  <si>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</si>
  <si>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</si>
  <si>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</si>
  <si>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</si>
  <si>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</si>
  <si>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</si>
  <si>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</si>
  <si>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</si>
  <si>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</si>
  <si>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</si>
  <si>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</si>
  <si>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</si>
  <si>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</si>
  <si>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</si>
  <si>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</si>
  <si>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</si>
  <si>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</si>
  <si>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</si>
  <si>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</si>
  <si>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</si>
  <si>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</si>
  <si>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</si>
  <si>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</si>
  <si>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</si>
  <si>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</si>
  <si>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</si>
  <si>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</si>
  <si>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</si>
  <si>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</si>
  <si>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</si>
  <si>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</si>
  <si>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</si>
  <si>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</si>
  <si>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</si>
  <si>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</si>
  <si>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</si>
  <si>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</si>
  <si>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</si>
  <si>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</si>
  <si>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</si>
  <si>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</si>
  <si>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</si>
  <si>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</si>
  <si>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</si>
  <si>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</si>
  <si>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</si>
  <si>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</si>
  <si>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</si>
  <si>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</si>
  <si>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</si>
  <si>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</si>
  <si>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</si>
  <si>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</si>
  <si>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</si>
  <si>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</si>
  <si>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</si>
  <si>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</si>
  <si>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</si>
  <si>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</si>
  <si>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</si>
  <si>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</si>
  <si>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</si>
  <si>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</si>
  <si>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</si>
  <si>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</si>
  <si>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</si>
  <si>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</si>
  <si>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</si>
  <si>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</si>
  <si>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</si>
  <si>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</si>
  <si>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</si>
  <si>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</si>
  <si>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</si>
  <si>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</si>
  <si>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</si>
  <si>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</si>
  <si>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</si>
  <si>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</si>
  <si>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</si>
  <si>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</si>
  <si>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</si>
  <si>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</si>
  <si>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</si>
  <si>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</si>
  <si>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</si>
  <si>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</si>
  <si>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</si>
  <si>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</si>
  <si>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</si>
  <si>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</si>
  <si>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</si>
  <si>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</si>
  <si>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</si>
  <si>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</si>
  <si>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</si>
  <si>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</si>
  <si>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</si>
  <si>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</si>
  <si>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</si>
  <si>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</si>
  <si>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</si>
  <si>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</si>
  <si>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</si>
  <si>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</si>
  <si>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</si>
  <si>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</si>
  <si>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</si>
  <si>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</si>
  <si>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</si>
  <si>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</si>
  <si>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</si>
  <si>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</si>
  <si>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</si>
  <si>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</si>
  <si>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</si>
  <si>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</si>
  <si>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</si>
  <si>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</si>
  <si>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</si>
  <si>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</si>
  <si>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</si>
  <si>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</si>
  <si>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</si>
  <si>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</si>
  <si>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</si>
  <si>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</si>
  <si>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</si>
  <si>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</si>
  <si>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</si>
  <si>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</si>
  <si>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</si>
  <si>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</si>
  <si>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</si>
  <si>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</si>
  <si>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</si>
  <si>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</si>
  <si>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</si>
  <si>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</si>
  <si>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</si>
  <si>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</si>
  <si>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</si>
  <si>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</si>
  <si>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</si>
  <si>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</si>
  <si>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</si>
  <si>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</si>
  <si>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</si>
  <si>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</si>
  <si>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</si>
  <si>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</si>
  <si>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</si>
  <si>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</si>
  <si>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</si>
  <si>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</si>
  <si>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</si>
  <si>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</si>
  <si>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</si>
  <si>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</si>
  <si>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</si>
  <si>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</si>
  <si>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</si>
  <si>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</si>
  <si>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</si>
  <si>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</si>
  <si>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</si>
  <si>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</si>
  <si>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</si>
  <si>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</si>
  <si>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</si>
  <si>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</si>
  <si>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</si>
  <si>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</si>
  <si>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</si>
  <si>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</si>
  <si>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</si>
  <si>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</si>
  <si>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</si>
  <si>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</si>
  <si>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</si>
  <si>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</si>
  <si>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</si>
  <si>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</si>
  <si>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</si>
  <si>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</si>
  <si>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</si>
  <si>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</si>
  <si>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</si>
  <si>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</si>
  <si>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</si>
  <si>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</si>
  <si>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</si>
  <si>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</si>
  <si>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</si>
  <si>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</si>
  <si>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</si>
  <si>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</si>
  <si>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</si>
  <si>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</si>
  <si>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</si>
  <si>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</si>
  <si>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</si>
  <si>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</si>
  <si>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</si>
  <si>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</si>
  <si>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</si>
  <si>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</si>
  <si>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</si>
  <si>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</si>
  <si>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</si>
  <si>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</si>
  <si>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</si>
  <si>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</si>
  <si>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</si>
  <si>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</si>
  <si>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</si>
  <si>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</si>
  <si>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</si>
  <si>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</si>
  <si>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</si>
  <si>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</si>
  <si>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</si>
  <si>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</si>
  <si>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</si>
  <si>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</si>
  <si>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</si>
  <si>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</si>
  <si>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</si>
  <si>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</si>
  <si>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</si>
  <si>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</si>
  <si>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</si>
  <si>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</si>
  <si>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</si>
  <si>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</si>
  <si>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</si>
  <si>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</si>
  <si>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</si>
  <si>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</si>
  <si>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</si>
  <si>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</si>
  <si>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</si>
  <si>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</si>
  <si>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</si>
  <si>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</si>
  <si>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</si>
  <si>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</si>
  <si>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</si>
  <si>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</si>
  <si>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</si>
  <si>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</si>
  <si>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</si>
  <si>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</si>
  <si>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</si>
  <si>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</si>
  <si>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</si>
  <si>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</si>
  <si>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</si>
  <si>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</si>
  <si>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</si>
  <si>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</si>
  <si>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</si>
  <si>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</si>
  <si>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</si>
  <si>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</si>
  <si>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</si>
  <si>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</si>
  <si>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</si>
  <si>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</si>
  <si>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</si>
  <si>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</si>
  <si>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</si>
  <si>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</si>
  <si>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</si>
  <si>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</si>
  <si>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</si>
  <si>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</si>
  <si>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</si>
  <si>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</si>
  <si>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</si>
  <si>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</si>
  <si>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</si>
  <si>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</si>
  <si>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</si>
  <si>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</si>
  <si>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</si>
  <si>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</si>
  <si>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</si>
  <si>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</si>
  <si>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</si>
  <si>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</si>
  <si>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</si>
  <si>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</si>
  <si>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</si>
  <si>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</si>
  <si>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</si>
  <si>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</si>
  <si>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</si>
  <si>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</si>
  <si>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</si>
  <si>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</si>
  <si>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</si>
  <si>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</si>
  <si>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</si>
  <si>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</si>
  <si>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</si>
  <si>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</si>
  <si>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</si>
  <si>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</si>
  <si>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</si>
  <si>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</si>
  <si>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</si>
  <si>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</si>
  <si>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</si>
  <si>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</si>
  <si>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</si>
  <si>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</si>
  <si>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</si>
  <si>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</si>
  <si>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</si>
  <si>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</si>
  <si>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</si>
  <si>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</si>
  <si>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</si>
  <si>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</si>
  <si>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</si>
  <si>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</si>
  <si>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</si>
  <si>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</si>
  <si>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</si>
  <si>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</si>
  <si>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</si>
  <si>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</si>
  <si>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</si>
  <si>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</si>
  <si>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</si>
  <si>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</si>
  <si>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</si>
  <si>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</si>
  <si>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</si>
  <si>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</si>
  <si>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</si>
  <si>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</si>
  <si>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</si>
  <si>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</si>
  <si>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</si>
  <si>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</si>
  <si>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</si>
  <si>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</si>
  <si>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</si>
  <si>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</si>
  <si>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</si>
  <si>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</si>
  <si>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</si>
  <si>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</si>
  <si>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</si>
  <si>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</si>
  <si>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</si>
  <si>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</si>
  <si>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</si>
  <si>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</si>
  <si>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</si>
  <si>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</si>
  <si>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</si>
  <si>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</si>
  <si>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</si>
  <si>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</si>
  <si>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</si>
  <si>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</si>
  <si>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</si>
  <si>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</si>
  <si>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</si>
  <si>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</si>
  <si>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</si>
  <si>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</si>
  <si>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</si>
  <si>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</si>
  <si>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</si>
  <si>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</si>
  <si>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</si>
  <si>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</si>
  <si>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</si>
  <si>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</si>
  <si>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</si>
  <si>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</si>
  <si>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</si>
  <si>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</si>
  <si>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</si>
  <si>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</si>
  <si>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</si>
  <si>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</si>
  <si>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</si>
  <si>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</si>
  <si>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</si>
  <si>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</si>
  <si>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</si>
  <si>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</si>
  <si>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</si>
  <si>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</si>
  <si>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</si>
  <si>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</si>
  <si>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</si>
  <si>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</si>
  <si>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</si>
  <si>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</si>
  <si>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</si>
  <si>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</si>
  <si>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</si>
  <si>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</si>
  <si>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</si>
  <si>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</si>
  <si>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</si>
  <si>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</si>
  <si>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</si>
  <si>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</si>
  <si>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</si>
  <si>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</si>
  <si>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</si>
  <si>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</si>
  <si>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</si>
  <si>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</si>
  <si>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</si>
  <si>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</si>
  <si>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</si>
  <si>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</si>
  <si>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</si>
  <si>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</si>
  <si>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</si>
  <si>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</si>
  <si>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</si>
  <si>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</si>
  <si>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</si>
  <si>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</si>
  <si>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</si>
  <si>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</si>
  <si>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</si>
  <si>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</si>
  <si>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</si>
  <si>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</si>
  <si>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</si>
  <si>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</si>
  <si>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</si>
  <si>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</si>
  <si>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</si>
  <si>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</si>
  <si>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</si>
  <si>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</si>
  <si>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</si>
  <si>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</si>
  <si>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</si>
  <si>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</si>
  <si>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</si>
  <si>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</si>
  <si>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</si>
  <si>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</si>
  <si>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</si>
  <si>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</si>
  <si>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</si>
  <si>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</si>
  <si>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</si>
  <si>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</si>
  <si>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</si>
  <si>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</si>
  <si>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</si>
  <si>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</si>
  <si>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</si>
  <si>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</si>
  <si>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</si>
  <si>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</si>
  <si>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</si>
  <si>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</si>
  <si>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</si>
  <si>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</si>
  <si>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</si>
  <si>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</si>
  <si>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</si>
  <si>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</si>
  <si>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</si>
  <si>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</si>
  <si>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</si>
  <si>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</si>
  <si>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</si>
  <si>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</si>
  <si>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</si>
  <si>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</si>
  <si>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</si>
  <si>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</si>
  <si>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</si>
  <si>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</si>
  <si>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</si>
  <si>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</si>
  <si>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</si>
  <si>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</si>
  <si>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</si>
  <si>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</si>
  <si>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</si>
  <si>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</si>
  <si>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</si>
  <si>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</si>
  <si>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</si>
  <si>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</si>
  <si>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</si>
  <si>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</si>
  <si>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</si>
  <si>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</si>
  <si>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</si>
  <si>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</si>
  <si>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</si>
  <si>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</si>
  <si>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</si>
  <si>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</si>
  <si>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</si>
  <si>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</si>
  <si>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</si>
  <si>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</si>
  <si>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</si>
  <si>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</si>
  <si>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</si>
  <si>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</si>
  <si>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</si>
  <si>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</si>
  <si>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</si>
  <si>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</si>
  <si>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</si>
  <si>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</si>
  <si>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</si>
  <si>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</si>
  <si>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</si>
  <si>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</si>
  <si>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</si>
  <si>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</si>
  <si>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</si>
  <si>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</si>
  <si>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</si>
  <si>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</si>
  <si>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</si>
  <si>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</si>
  <si>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</si>
  <si>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</si>
  <si>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</si>
  <si>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</si>
  <si>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</si>
  <si>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</si>
  <si>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</si>
  <si>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</si>
  <si>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</si>
  <si>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</si>
  <si>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</si>
  <si>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</si>
  <si>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</si>
  <si>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</si>
  <si>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</si>
  <si>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</si>
  <si>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</si>
  <si>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</si>
  <si>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</si>
  <si>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</si>
  <si>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</si>
  <si>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</si>
  <si>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</si>
  <si>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</si>
  <si>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</si>
  <si>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</si>
  <si>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</si>
  <si>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</si>
  <si>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</si>
  <si>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</si>
  <si>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</si>
  <si>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</si>
  <si>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</si>
  <si>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</si>
  <si>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</si>
  <si>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</si>
  <si>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</si>
  <si>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</si>
  <si>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</si>
  <si>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</si>
  <si>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</si>
  <si>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</si>
  <si>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</si>
  <si>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</si>
  <si>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</si>
  <si>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</si>
  <si>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</si>
  <si>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</si>
  <si>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</si>
  <si>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</si>
  <si>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</si>
  <si>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</si>
  <si>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</si>
  <si>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</si>
  <si>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</si>
  <si>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</si>
  <si>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</si>
  <si>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</si>
  <si>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</si>
  <si>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</si>
  <si>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</si>
  <si>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</si>
  <si>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</si>
  <si>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</si>
  <si>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</si>
  <si>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</si>
  <si>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</si>
  <si>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</si>
  <si>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</si>
  <si>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</si>
  <si>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</si>
  <si>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</si>
  <si>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</si>
  <si>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</si>
  <si>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</si>
  <si>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</si>
  <si>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</si>
  <si>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</si>
  <si>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</si>
  <si>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</si>
  <si>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</si>
  <si>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</si>
  <si>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</si>
  <si>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</si>
  <si>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</si>
  <si>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</si>
  <si>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</si>
  <si>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</si>
  <si>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</si>
  <si>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</si>
  <si>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</si>
  <si>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</si>
  <si>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</si>
  <si>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</si>
  <si>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</si>
  <si>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</si>
  <si>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</si>
  <si>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</si>
  <si>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</si>
  <si>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</si>
  <si>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</si>
  <si>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</si>
  <si>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</si>
  <si>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</si>
  <si>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</si>
  <si>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</si>
  <si>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</si>
  <si>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</si>
  <si>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</si>
  <si>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</si>
  <si>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</si>
  <si>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</si>
  <si>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</si>
  <si>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</si>
  <si>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</si>
  <si>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</si>
  <si>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</si>
  <si>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</si>
  <si>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</si>
  <si>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</si>
  <si>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</si>
  <si>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</si>
  <si>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</si>
  <si>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</si>
  <si>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</si>
  <si>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</si>
  <si>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</si>
  <si>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</si>
  <si>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</si>
  <si>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</si>
  <si>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</si>
  <si>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</si>
  <si>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</si>
  <si>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</si>
  <si>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</si>
  <si>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</si>
  <si>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</si>
  <si>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</si>
  <si>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</si>
  <si>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</si>
  <si>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</si>
  <si>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</si>
  <si>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</si>
  <si>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</si>
  <si>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</si>
  <si>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</si>
  <si>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</si>
  <si>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</si>
  <si>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</si>
  <si>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</si>
  <si>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</si>
  <si>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</si>
  <si>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</si>
  <si>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</si>
  <si>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</si>
  <si>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</si>
  <si>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</si>
  <si>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</si>
  <si>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</si>
  <si>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</si>
  <si>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</si>
  <si>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</si>
  <si>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</si>
  <si>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</si>
  <si>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</si>
  <si>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</si>
  <si>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</si>
  <si>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</si>
  <si>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</si>
  <si>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</si>
  <si>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</si>
  <si>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</si>
  <si>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</si>
  <si>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</si>
  <si>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</si>
  <si>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</si>
  <si>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</si>
  <si>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</si>
  <si>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</si>
  <si>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</si>
  <si>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</si>
  <si>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</si>
  <si>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</si>
  <si>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</si>
  <si>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</si>
  <si>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</si>
  <si>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</si>
  <si>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</si>
  <si>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</si>
  <si>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</si>
  <si>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</si>
  <si>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</si>
  <si>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</si>
  <si>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</si>
  <si>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</si>
  <si>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</si>
  <si>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</si>
  <si>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</si>
  <si>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</si>
  <si>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</si>
  <si>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</si>
  <si>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</si>
  <si>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</si>
  <si>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</si>
  <si>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</si>
  <si>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</si>
  <si>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</si>
  <si>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</si>
  <si>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</si>
  <si>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</si>
  <si>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</si>
  <si>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</si>
  <si>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</si>
  <si>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</si>
  <si>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</si>
  <si>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</si>
  <si>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</si>
  <si>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</si>
  <si>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</si>
  <si>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</si>
  <si>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</si>
  <si>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</si>
  <si>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</si>
  <si>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</si>
  <si>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</si>
  <si>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</si>
  <si>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</si>
  <si>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</si>
  <si>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</si>
  <si>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</si>
  <si>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</si>
  <si>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</si>
  <si>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</si>
  <si>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</si>
  <si>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</si>
  <si>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</si>
  <si>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</si>
  <si>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</si>
  <si>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</si>
  <si>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</si>
  <si>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</si>
  <si>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</si>
  <si>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</si>
  <si>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</si>
  <si>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</si>
  <si>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</si>
  <si>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</si>
  <si>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</si>
  <si>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</si>
  <si>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</si>
  <si>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</si>
  <si>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</si>
  <si>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</si>
  <si>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</si>
  <si>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</si>
  <si>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</si>
  <si>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</si>
  <si>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</si>
  <si>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</si>
  <si>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</si>
  <si>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</si>
  <si>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</si>
  <si>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</si>
  <si>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</si>
  <si>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</si>
  <si>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</si>
  <si>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</si>
  <si>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</si>
  <si>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</si>
  <si>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</si>
  <si>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</si>
  <si>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</si>
  <si>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</si>
  <si>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</si>
  <si>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</si>
  <si>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</si>
  <si>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</si>
  <si>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</si>
  <si>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</si>
  <si>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</si>
  <si>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</si>
  <si>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</si>
  <si>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</si>
  <si>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</si>
  <si>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</si>
  <si>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</si>
  <si>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</si>
  <si>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</si>
  <si>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</si>
  <si>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</si>
  <si>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</si>
  <si>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</si>
  <si>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</si>
  <si>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</si>
  <si>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</si>
  <si>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</si>
  <si>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</si>
  <si>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</si>
  <si>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</si>
  <si>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</si>
  <si>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</si>
  <si>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</si>
  <si>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</si>
  <si>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</si>
  <si>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</si>
  <si>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</si>
  <si>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</si>
  <si>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</si>
  <si>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</si>
  <si>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</si>
  <si>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</si>
  <si>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</si>
  <si>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</si>
  <si>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</si>
  <si>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</si>
  <si>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</si>
  <si>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</si>
  <si>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</si>
  <si>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</si>
  <si>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</si>
  <si>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</si>
  <si>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</si>
  <si>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</si>
  <si>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</si>
  <si>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</si>
  <si>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</si>
  <si>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</si>
  <si>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</si>
  <si>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</si>
  <si>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</si>
  <si>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</si>
  <si>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</si>
  <si>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</si>
  <si>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</si>
  <si>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</si>
  <si>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</si>
  <si>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</si>
  <si>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</si>
  <si>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</si>
  <si>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</si>
  <si>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</si>
  <si>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</si>
  <si>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</si>
  <si>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</si>
  <si>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</si>
  <si>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</si>
  <si>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</si>
  <si>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</si>
  <si>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</si>
  <si>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</si>
  <si>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</si>
  <si>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</si>
  <si>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</si>
  <si>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</si>
  <si>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</si>
  <si>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</si>
  <si>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</si>
  <si>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</si>
  <si>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</si>
  <si>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</si>
  <si>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</si>
  <si>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</si>
  <si>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</si>
  <si>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</si>
  <si>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</si>
  <si>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</si>
  <si>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</si>
  <si>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</si>
  <si>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</si>
  <si>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</si>
  <si>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</si>
  <si>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</si>
  <si>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</si>
  <si>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</si>
  <si>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</si>
  <si>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</si>
  <si>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</si>
  <si>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</si>
  <si>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</si>
  <si>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</si>
  <si>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</si>
  <si>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</si>
  <si>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</si>
  <si>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</si>
  <si>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</si>
  <si>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</si>
  <si>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</si>
  <si>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</si>
  <si>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</si>
  <si>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</si>
  <si>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</si>
  <si>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</si>
  <si>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</si>
  <si>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</si>
  <si>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</si>
  <si>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</si>
  <si>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</si>
  <si>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</si>
  <si>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</si>
  <si>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</si>
  <si>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</si>
  <si>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</si>
  <si>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</si>
  <si>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</si>
  <si>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</si>
  <si>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</si>
  <si>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</si>
  <si>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</si>
  <si>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</si>
  <si>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</si>
  <si>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</si>
  <si>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</si>
  <si>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</si>
  <si>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</si>
  <si>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</si>
  <si>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</si>
  <si>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</si>
  <si>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</si>
  <si>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</si>
  <si>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</si>
  <si>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</si>
  <si>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</si>
  <si>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</si>
  <si>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</si>
  <si>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</si>
  <si>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</si>
  <si>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</si>
  <si>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</si>
  <si>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</si>
  <si>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</si>
  <si>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</si>
  <si>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</si>
  <si>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</si>
  <si>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</si>
  <si>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</si>
  <si>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</si>
  <si>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</si>
  <si>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</si>
  <si>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</si>
  <si>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</si>
  <si>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</si>
  <si>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</si>
  <si>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</si>
  <si>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</si>
  <si>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</si>
  <si>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</si>
  <si>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</si>
  <si>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</si>
  <si>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</si>
  <si>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</si>
  <si>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</si>
  <si>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</si>
  <si>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</si>
  <si>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</si>
  <si>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</si>
  <si>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</si>
  <si>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</si>
  <si>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</si>
  <si>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</si>
  <si>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</si>
  <si>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</si>
  <si>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</si>
  <si>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</si>
  <si>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</si>
  <si>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</si>
  <si>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</si>
  <si>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</si>
  <si>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</si>
  <si>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</si>
  <si>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</si>
  <si>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</si>
  <si>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</si>
  <si>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</si>
  <si>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</si>
  <si>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</si>
  <si>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</si>
  <si>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</si>
  <si>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</si>
  <si>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</si>
  <si>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</si>
  <si>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</si>
  <si>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</si>
  <si>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</si>
  <si>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</si>
  <si>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</si>
  <si>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</si>
  <si>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</si>
  <si>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</si>
  <si>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</si>
  <si>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</si>
  <si>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</si>
  <si>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</si>
  <si>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</si>
  <si>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</si>
  <si>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</si>
  <si>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</si>
  <si>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</si>
  <si>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</si>
  <si>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</si>
  <si>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</si>
  <si>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</si>
  <si>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</si>
  <si>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</si>
  <si>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</si>
  <si>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</si>
  <si>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</si>
  <si>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</si>
  <si>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</si>
  <si>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</si>
  <si>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</si>
  <si>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</si>
  <si>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</si>
  <si>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</si>
  <si>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</si>
  <si>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</si>
  <si>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</si>
  <si>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</si>
  <si>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</si>
  <si>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</si>
  <si>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</si>
  <si>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</si>
  <si>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</si>
  <si>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</si>
  <si>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</si>
  <si>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</si>
  <si>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</si>
  <si>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</si>
  <si>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</si>
  <si>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</si>
  <si>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</si>
  <si>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</si>
  <si>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</si>
  <si>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</si>
  <si>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</si>
  <si>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</si>
  <si>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</si>
  <si>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</si>
  <si>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</si>
  <si>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</si>
  <si>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</si>
  <si>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</si>
  <si>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</si>
  <si>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</si>
  <si>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</si>
  <si>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</si>
  <si>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</si>
  <si>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</si>
  <si>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</si>
  <si>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</si>
  <si>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</si>
  <si>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</si>
  <si>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</si>
  <si>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</si>
  <si>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</si>
  <si>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</si>
  <si>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</si>
  <si>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</si>
  <si>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</si>
  <si>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</si>
  <si>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</si>
  <si>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</si>
  <si>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</si>
  <si>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</si>
  <si>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</si>
  <si>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</si>
  <si>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</si>
  <si>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</si>
  <si>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</si>
  <si>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</si>
  <si>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</si>
  <si>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</si>
  <si>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</si>
  <si>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</si>
  <si>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</si>
  <si>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</si>
  <si>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</si>
  <si>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</si>
  <si>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</si>
  <si>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</si>
  <si>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</si>
  <si>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</si>
  <si>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</si>
  <si>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</si>
  <si>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</si>
  <si>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</si>
  <si>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</si>
  <si>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</si>
  <si>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</si>
  <si>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</si>
  <si>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</si>
  <si>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</si>
  <si>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</si>
  <si>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</si>
  <si>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</si>
  <si>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</si>
  <si>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</si>
  <si>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</si>
  <si>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</si>
  <si>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</si>
  <si>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</si>
  <si>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</si>
  <si>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</si>
  <si>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</si>
  <si>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</si>
  <si>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</si>
  <si>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</si>
  <si>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</si>
  <si>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</si>
  <si>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</si>
  <si>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</si>
  <si>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</si>
  <si>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</si>
  <si>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</si>
  <si>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</si>
  <si>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</si>
  <si>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</si>
  <si>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</si>
  <si>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</si>
  <si>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</si>
  <si>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</si>
  <si>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</si>
  <si>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</si>
  <si>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</si>
  <si>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</si>
  <si>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</si>
  <si>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</si>
  <si>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</si>
  <si>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</si>
  <si>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</si>
  <si>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</si>
  <si>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</si>
  <si>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</si>
  <si>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</si>
  <si>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</si>
  <si>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</si>
  <si>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</si>
  <si>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</si>
  <si>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</si>
  <si>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</si>
  <si>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</si>
  <si>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</si>
  <si>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</si>
  <si>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</si>
  <si>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</si>
  <si>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</si>
  <si>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</si>
  <si>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</si>
  <si>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</si>
  <si>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</si>
  <si>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</si>
  <si>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</si>
  <si>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</si>
  <si>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</si>
  <si>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</si>
  <si>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</si>
  <si>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</si>
  <si>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</si>
  <si>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</si>
  <si>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</si>
  <si>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</si>
  <si>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</si>
  <si>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</si>
  <si>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</si>
  <si>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</si>
  <si>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</si>
  <si>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</si>
  <si>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</si>
  <si>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</si>
  <si>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</si>
  <si>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</si>
  <si>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</si>
  <si>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</si>
  <si>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</si>
  <si>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</si>
  <si>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</si>
  <si>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</si>
  <si>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</si>
  <si>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</si>
  <si>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</si>
  <si>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</si>
  <si>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</si>
  <si>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</si>
  <si>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</si>
  <si>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</si>
  <si>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</si>
  <si>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</si>
  <si>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</si>
  <si>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</si>
  <si>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</si>
  <si>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</si>
  <si>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</si>
  <si>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</si>
  <si>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</si>
  <si>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</si>
  <si>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</si>
  <si>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</si>
  <si>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</si>
  <si>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</si>
  <si>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</si>
  <si>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</si>
  <si>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</si>
  <si>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</si>
  <si>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</si>
  <si>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</si>
  <si>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</si>
  <si>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</si>
  <si>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</si>
  <si>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</si>
  <si>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</si>
  <si>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</si>
  <si>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</si>
  <si>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</si>
  <si>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</si>
  <si>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</si>
  <si>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</si>
  <si>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</si>
  <si>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</si>
  <si>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</si>
  <si>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</si>
  <si>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</si>
  <si>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</si>
  <si>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</si>
  <si>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</si>
  <si>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</si>
  <si>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</si>
  <si>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</si>
  <si>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</si>
  <si>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</si>
  <si>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</si>
  <si>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</si>
  <si>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</si>
  <si>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</si>
  <si>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</si>
  <si>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</si>
  <si>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</si>
  <si>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</si>
  <si>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</si>
  <si>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</si>
  <si>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</si>
  <si>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</si>
  <si>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</si>
  <si>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</si>
  <si>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</si>
  <si>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</si>
  <si>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</si>
  <si>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</si>
  <si>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</si>
  <si>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</si>
  <si>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</si>
  <si>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</si>
  <si>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</si>
  <si>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</si>
  <si>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</si>
  <si>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</si>
  <si>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</si>
  <si>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</si>
  <si>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</si>
  <si>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</si>
  <si>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</si>
  <si>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</si>
  <si>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</si>
  <si>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</si>
  <si>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</si>
  <si>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</si>
  <si>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</si>
  <si>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</si>
  <si>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</si>
  <si>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</si>
  <si>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</si>
  <si>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</si>
  <si>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</si>
  <si>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</si>
  <si>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</si>
  <si>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</si>
  <si>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</si>
  <si>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</si>
  <si>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</si>
  <si>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</si>
  <si>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</si>
  <si>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</si>
  <si>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</si>
  <si>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</si>
  <si>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</si>
  <si>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</si>
  <si>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</si>
  <si>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</si>
  <si>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</si>
  <si>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</si>
  <si>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</si>
  <si>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</si>
  <si>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</si>
  <si>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</si>
  <si>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</si>
  <si>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</si>
  <si>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</si>
  <si>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</si>
  <si>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</si>
  <si>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</si>
  <si>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</si>
  <si>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</si>
  <si>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</si>
  <si>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</si>
  <si>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</si>
  <si>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</si>
  <si>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</si>
  <si>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</si>
  <si>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</si>
  <si>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</si>
  <si>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</si>
  <si>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</si>
  <si>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</si>
  <si>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</si>
  <si>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</si>
  <si>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</si>
  <si>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</si>
  <si>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</si>
  <si>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</si>
  <si>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</si>
  <si>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</si>
  <si>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</si>
  <si>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</si>
  <si>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</si>
  <si>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</si>
  <si>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</si>
  <si>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</si>
  <si>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</si>
  <si>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</si>
  <si>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</si>
  <si>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</si>
  <si>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</si>
  <si>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</si>
  <si>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</si>
  <si>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</si>
  <si>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</si>
  <si>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</si>
  <si>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</si>
  <si>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</si>
  <si>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</si>
  <si>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</si>
  <si>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</si>
  <si>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</si>
  <si>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</si>
  <si>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</si>
  <si>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</si>
  <si>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</si>
  <si>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</si>
  <si>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</si>
  <si>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</si>
  <si>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</si>
  <si>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</si>
  <si>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</si>
  <si>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</si>
  <si>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</si>
  <si>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</si>
  <si>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</si>
  <si>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</si>
  <si>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</si>
  <si>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</si>
  <si>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</si>
  <si>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</si>
  <si>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</si>
  <si>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</si>
  <si>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</si>
  <si>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</si>
  <si>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</si>
  <si>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</si>
  <si>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</si>
  <si>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</si>
  <si>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</si>
  <si>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</si>
  <si>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</si>
  <si>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</si>
  <si>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</si>
  <si>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</si>
  <si>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</si>
  <si>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</si>
  <si>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</si>
  <si>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</si>
  <si>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</si>
  <si>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</si>
  <si>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</si>
  <si>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</si>
  <si>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</si>
  <si>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</si>
  <si>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</si>
  <si>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</si>
  <si>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</si>
  <si>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</si>
  <si>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</si>
  <si>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</si>
  <si>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</si>
  <si>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</si>
  <si>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</si>
  <si>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</si>
  <si>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</si>
  <si>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</si>
  <si>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</si>
  <si>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</si>
  <si>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</si>
  <si>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</si>
  <si>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</si>
  <si>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</si>
  <si>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</si>
  <si>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</si>
  <si>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</si>
  <si>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</si>
  <si>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</si>
  <si>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</si>
  <si>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</si>
  <si>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</si>
  <si>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</si>
  <si>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</si>
  <si>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</si>
  <si>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</si>
  <si>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</si>
  <si>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</si>
  <si>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</si>
  <si>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</si>
  <si>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</si>
  <si>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</si>
  <si>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</si>
  <si>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</si>
  <si>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</si>
  <si>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</si>
  <si>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</si>
  <si>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</si>
  <si>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</si>
  <si>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</si>
  <si>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</si>
  <si>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</si>
  <si>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</si>
  <si>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</si>
  <si>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</si>
  <si>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</si>
  <si>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</si>
  <si>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</si>
  <si>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</si>
  <si>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</si>
  <si>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</si>
  <si>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</si>
  <si>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</si>
  <si>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</si>
  <si>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</si>
  <si>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</si>
  <si>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</si>
  <si>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</si>
  <si>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</si>
  <si>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</si>
  <si>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</si>
  <si>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</si>
  <si>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</si>
  <si>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</si>
  <si>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</si>
  <si>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</si>
  <si>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</si>
  <si>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</si>
  <si>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</si>
  <si>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</si>
  <si>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</si>
  <si>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</si>
  <si>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</si>
  <si>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</si>
  <si>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</si>
  <si>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</si>
  <si>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</si>
  <si>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</si>
  <si>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</si>
  <si>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</si>
  <si>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</si>
  <si>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</si>
  <si>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</si>
  <si>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</si>
  <si>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</si>
  <si>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</si>
  <si>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</si>
  <si>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</si>
  <si>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</si>
  <si>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</si>
  <si>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</si>
  <si>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</si>
  <si>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</si>
  <si>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</si>
  <si>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</si>
  <si>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</si>
  <si>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</si>
  <si>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</si>
  <si>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</si>
  <si>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</si>
  <si>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</si>
  <si>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</si>
  <si>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</si>
  <si>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</si>
  <si>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</si>
  <si>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</si>
  <si>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</si>
  <si>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</si>
  <si>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</si>
  <si>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</si>
  <si>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</si>
  <si>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</si>
  <si>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</si>
  <si>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</si>
  <si>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</si>
  <si>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</si>
  <si>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</si>
  <si>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</si>
  <si>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</si>
  <si>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</si>
  <si>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</si>
  <si>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</si>
  <si>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</si>
  <si>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</si>
  <si>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</si>
  <si>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</si>
  <si>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</si>
  <si>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</si>
  <si>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</si>
  <si>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</si>
  <si>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</si>
  <si>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</si>
  <si>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</si>
  <si>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</si>
  <si>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</si>
  <si>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</si>
  <si>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</si>
  <si>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</si>
  <si>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</si>
  <si>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</si>
  <si>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</si>
  <si>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</si>
  <si>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</si>
  <si>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</si>
  <si>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</si>
  <si>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</si>
  <si>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</si>
  <si>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</si>
  <si>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</si>
  <si>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</si>
  <si>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</si>
  <si>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</si>
  <si>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</si>
  <si>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</si>
  <si>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</si>
  <si>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</si>
  <si>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</si>
  <si>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</si>
  <si>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</si>
  <si>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</si>
  <si>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</si>
  <si>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</si>
  <si>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</si>
  <si>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</si>
  <si>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</si>
  <si>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</si>
  <si>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</si>
  <si>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</si>
  <si>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</si>
  <si>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</si>
  <si>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</si>
  <si>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</si>
  <si>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</si>
  <si>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</si>
  <si>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</si>
  <si>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</si>
  <si>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</si>
  <si>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</si>
  <si>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</si>
  <si>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</si>
  <si>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</si>
  <si>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</si>
  <si>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</si>
  <si>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</si>
  <si>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</si>
  <si>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</si>
  <si>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</si>
  <si>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</si>
  <si>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</si>
  <si>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</si>
  <si>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</si>
  <si>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</si>
  <si>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</si>
  <si>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</si>
  <si>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</si>
  <si>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</si>
  <si>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</si>
  <si>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</si>
  <si>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</si>
  <si>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</si>
  <si>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</si>
  <si>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</si>
  <si>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</si>
  <si>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</si>
  <si>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</si>
  <si>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</si>
  <si>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</si>
  <si>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</si>
  <si>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</si>
  <si>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</si>
  <si>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</si>
  <si>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</si>
  <si>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</si>
  <si>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</si>
  <si>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</si>
  <si>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</si>
  <si>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</si>
  <si>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</si>
  <si>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</si>
  <si>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</si>
  <si>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</si>
  <si>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</si>
  <si>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</si>
  <si>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</si>
  <si>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</si>
  <si>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</si>
  <si>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</si>
  <si>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</si>
  <si>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</si>
  <si>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</si>
  <si>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</si>
  <si>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</si>
  <si>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</si>
  <si>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</si>
  <si>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</si>
  <si>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</si>
  <si>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</si>
  <si>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</si>
  <si>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</si>
  <si>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</si>
  <si>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</si>
  <si>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</si>
  <si>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</si>
  <si>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</si>
  <si>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</si>
  <si>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</si>
  <si>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</si>
  <si>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</si>
  <si>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</si>
  <si>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</si>
  <si>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</si>
  <si>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</si>
  <si>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</si>
  <si>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</si>
  <si>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</si>
  <si>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</si>
  <si>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</si>
  <si>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</si>
  <si>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</si>
  <si>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</si>
  <si>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</si>
  <si>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</si>
  <si>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</si>
  <si>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</si>
  <si>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</si>
  <si>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</si>
  <si>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</si>
  <si>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</si>
  <si>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</si>
  <si>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</si>
  <si>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</si>
  <si>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</si>
  <si>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</si>
  <si>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</si>
  <si>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</si>
  <si>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</si>
  <si>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</si>
  <si>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</si>
  <si>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</si>
  <si>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</si>
  <si>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</si>
  <si>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</si>
  <si>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</si>
  <si>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</si>
  <si>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</si>
  <si>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</si>
  <si>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</si>
  <si>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</si>
  <si>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</si>
  <si>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</si>
  <si>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</si>
  <si>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</si>
  <si>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</si>
  <si>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</si>
  <si>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</si>
  <si>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</si>
  <si>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</si>
  <si>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</si>
  <si>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</si>
  <si>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</si>
  <si>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</si>
  <si>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</si>
  <si>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</si>
  <si>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</si>
  <si>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</si>
  <si>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</si>
  <si>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</si>
  <si>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</si>
  <si>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</si>
  <si>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</si>
  <si>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</si>
  <si>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</si>
  <si>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</si>
  <si>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</si>
  <si>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</si>
  <si>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</si>
  <si>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</si>
  <si>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</si>
  <si>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</si>
  <si>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</si>
  <si>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</si>
  <si>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</si>
  <si>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</si>
  <si>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</si>
  <si>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</si>
  <si>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</si>
  <si>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</si>
  <si>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</si>
  <si>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</si>
  <si>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</si>
  <si>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</si>
  <si>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</si>
  <si>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</si>
  <si>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</si>
  <si>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</si>
  <si>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</si>
  <si>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</si>
  <si>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</si>
  <si>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</si>
  <si>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</si>
  <si>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</si>
  <si>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</si>
  <si>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</si>
  <si>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</si>
  <si>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</si>
  <si>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</si>
  <si>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</si>
  <si>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</si>
  <si>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</si>
  <si>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</si>
  <si>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</si>
  <si>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</si>
  <si>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</si>
  <si>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</si>
  <si>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</si>
  <si>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</si>
  <si>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</si>
  <si>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</si>
  <si>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</si>
  <si>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</si>
  <si>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</si>
  <si>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</si>
  <si>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</si>
  <si>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</si>
  <si>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</si>
  <si>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</si>
  <si>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</si>
  <si>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</si>
  <si>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</si>
  <si>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</si>
  <si>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</si>
  <si>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</si>
  <si>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</si>
  <si>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</si>
  <si>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</si>
  <si>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</si>
  <si>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</si>
  <si>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</si>
  <si>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</si>
  <si>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</si>
  <si>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</si>
  <si>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</si>
  <si>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</si>
  <si>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</si>
  <si>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</si>
  <si>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</si>
  <si>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</si>
  <si>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</si>
  <si>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</si>
  <si>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</si>
  <si>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</si>
  <si>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</si>
  <si>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</si>
  <si>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</si>
  <si>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</si>
  <si>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</si>
  <si>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</si>
  <si>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</si>
  <si>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</si>
  <si>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</si>
  <si>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</si>
  <si>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</si>
  <si>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</si>
  <si>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</si>
  <si>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</si>
  <si>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</si>
  <si>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</si>
  <si>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</si>
  <si>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</si>
  <si>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</si>
  <si>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</si>
  <si>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</si>
  <si>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</si>
  <si>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</si>
  <si>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</si>
  <si>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</si>
  <si>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</si>
  <si>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</si>
  <si>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</si>
  <si>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</si>
  <si>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</si>
  <si>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</si>
  <si>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</si>
  <si>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</si>
  <si>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</si>
  <si>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</si>
  <si>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</si>
  <si>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</si>
  <si>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</si>
  <si>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</si>
  <si>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</si>
  <si>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</si>
  <si>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</si>
  <si>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</si>
  <si>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</si>
  <si>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</si>
  <si>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</si>
  <si>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</si>
  <si>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</si>
  <si>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</si>
  <si>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</si>
  <si>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</si>
  <si>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</si>
  <si>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</si>
  <si>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</si>
  <si>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</si>
  <si>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</si>
  <si>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</si>
  <si>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</si>
  <si>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</si>
  <si>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</si>
  <si>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</si>
  <si>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</si>
  <si>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</si>
  <si>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</si>
  <si>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</si>
  <si>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</si>
  <si>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</si>
  <si>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</si>
  <si>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</si>
  <si>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</si>
  <si>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</si>
  <si>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</si>
  <si>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</si>
  <si>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</si>
  <si>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</si>
  <si>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</si>
  <si>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</si>
  <si>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</si>
  <si>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</si>
  <si>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</si>
  <si>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</si>
  <si>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</si>
  <si>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</si>
  <si>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</si>
  <si>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</si>
  <si>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</si>
  <si>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</si>
  <si>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</si>
  <si>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</si>
  <si>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</si>
  <si>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</si>
  <si>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</si>
  <si>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</si>
  <si>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</si>
  <si>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</si>
  <si>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</si>
  <si>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</si>
  <si>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</si>
  <si>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</si>
  <si>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</si>
  <si>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</si>
  <si>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</si>
  <si>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</si>
  <si>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</si>
  <si>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</si>
  <si>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</si>
  <si>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</si>
  <si>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</si>
  <si>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</si>
  <si>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</si>
  <si>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</si>
  <si>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</si>
  <si>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</si>
  <si>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</si>
  <si>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</si>
  <si>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</si>
  <si>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</si>
  <si>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</si>
  <si>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</si>
  <si>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</si>
  <si>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</si>
  <si>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</si>
  <si>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</si>
  <si>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</si>
  <si>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</si>
  <si>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</si>
  <si>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</si>
  <si>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</si>
  <si>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</si>
  <si>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</si>
  <si>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</si>
  <si>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</si>
  <si>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</si>
  <si>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</si>
  <si>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</si>
  <si>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</si>
  <si>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</si>
  <si>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</si>
  <si>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</si>
  <si>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</si>
  <si>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</si>
  <si>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</si>
  <si>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</si>
  <si>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</si>
  <si>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</si>
  <si>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</si>
  <si>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</si>
  <si>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</si>
  <si>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</si>
  <si>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</si>
  <si>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</si>
  <si>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</si>
  <si>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</si>
  <si>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</si>
  <si>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</si>
  <si>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</si>
  <si>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</si>
  <si>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</si>
  <si>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</si>
  <si>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</si>
  <si>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</si>
  <si>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</si>
  <si>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</si>
  <si>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</si>
  <si>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</si>
  <si>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</si>
  <si>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</si>
  <si>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</si>
  <si>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</si>
  <si>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</si>
  <si>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</si>
  <si>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</si>
  <si>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</si>
  <si>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</si>
  <si>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</si>
  <si>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</si>
  <si>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</si>
  <si>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</si>
  <si>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</si>
  <si>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</si>
  <si>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</si>
  <si>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</si>
  <si>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</si>
  <si>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</si>
  <si>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</si>
  <si>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</si>
  <si>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</si>
  <si>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</si>
  <si>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</si>
  <si>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</si>
  <si>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</si>
  <si>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</si>
  <si>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</si>
  <si>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</si>
  <si>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</si>
  <si>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</si>
  <si>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</si>
  <si>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</si>
  <si>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</si>
  <si>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</si>
  <si>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</si>
  <si>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</si>
  <si>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</si>
  <si>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</si>
  <si>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</si>
  <si>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</si>
  <si>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</si>
  <si>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</si>
  <si>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</si>
  <si>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</si>
  <si>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</si>
  <si>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</si>
  <si>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</si>
  <si>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</si>
  <si>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</si>
  <si>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</si>
  <si>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</si>
  <si>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</si>
  <si>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</si>
  <si>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</si>
  <si>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</si>
  <si>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</si>
  <si>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</si>
  <si>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</si>
  <si>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</si>
  <si>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</si>
  <si>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</si>
  <si>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</si>
  <si>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</si>
  <si>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</si>
  <si>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</si>
  <si>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</si>
  <si>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</si>
  <si>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</si>
  <si>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</si>
  <si>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</si>
  <si>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</si>
  <si>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</si>
  <si>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</si>
  <si>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</si>
  <si>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</si>
  <si>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</si>
  <si>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</si>
  <si>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</si>
  <si>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</si>
  <si>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</si>
  <si>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</si>
  <si>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</si>
  <si>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</si>
  <si>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</si>
  <si>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</si>
  <si>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</si>
  <si>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</si>
  <si>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</si>
  <si>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</si>
  <si>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</si>
  <si>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</si>
  <si>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</si>
  <si>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</si>
  <si>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</si>
  <si>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</si>
  <si>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</si>
  <si>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</si>
  <si>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</si>
  <si>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</si>
  <si>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</si>
  <si>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</si>
  <si>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</si>
  <si>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</si>
  <si>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</si>
  <si>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</si>
  <si>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</si>
  <si>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</si>
  <si>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</si>
  <si>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</si>
  <si>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</si>
  <si>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</si>
  <si>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</si>
  <si>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</si>
  <si>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</si>
  <si>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</si>
  <si>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</si>
  <si>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</si>
  <si>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</si>
  <si>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</si>
  <si>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</si>
  <si>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</si>
  <si>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</si>
  <si>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</si>
  <si>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</si>
  <si>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</si>
  <si>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</si>
  <si>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</si>
  <si>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</si>
  <si>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</si>
  <si>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</si>
  <si>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</si>
  <si>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</si>
  <si>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</si>
  <si>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</si>
  <si>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</si>
  <si>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</si>
  <si>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</si>
  <si>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</si>
  <si>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</si>
  <si>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</si>
  <si>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</si>
  <si>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</si>
  <si>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</si>
  <si>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</si>
  <si>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</si>
  <si>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</si>
  <si>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</si>
  <si>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</si>
  <si>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</si>
  <si>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</si>
  <si>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</si>
  <si>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</si>
  <si>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</si>
  <si>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</si>
  <si>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</si>
  <si>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</si>
  <si>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</si>
  <si>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</si>
  <si>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</si>
  <si>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</si>
  <si>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</si>
  <si>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</si>
  <si>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</si>
  <si>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</si>
  <si>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</si>
  <si>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</si>
  <si>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</si>
  <si>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</si>
  <si>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</si>
  <si>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</si>
  <si>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</si>
  <si>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</si>
  <si>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</si>
  <si>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</si>
  <si>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</si>
  <si>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</si>
  <si>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</si>
  <si>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</si>
  <si>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</si>
  <si>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</si>
  <si>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</si>
  <si>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</si>
  <si>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</si>
  <si>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</si>
  <si>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</si>
  <si>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</si>
  <si>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</si>
  <si>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</si>
  <si>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</si>
  <si>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</si>
  <si>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</si>
  <si>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</si>
  <si>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</si>
  <si>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</si>
  <si>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</si>
  <si>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</si>
  <si>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</si>
  <si>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</si>
  <si>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</si>
  <si>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</si>
  <si>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</si>
  <si>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</si>
  <si>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</si>
  <si>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</si>
  <si>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</si>
  <si>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</si>
  <si>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</si>
  <si>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</si>
  <si>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</si>
  <si>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</si>
  <si>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</si>
  <si>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</si>
  <si>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</si>
  <si>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</si>
  <si>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</si>
  <si>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</si>
  <si>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</si>
  <si>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</si>
  <si>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</si>
  <si>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</si>
  <si>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</si>
  <si>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</si>
  <si>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</si>
  <si>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</si>
  <si>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</si>
  <si>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</si>
  <si>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</si>
  <si>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</si>
  <si>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</si>
  <si>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</si>
  <si>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</si>
  <si>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</si>
  <si>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</si>
  <si>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</si>
  <si>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</si>
  <si>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</si>
  <si>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</si>
  <si>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</si>
  <si>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</si>
  <si>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</si>
  <si>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</si>
  <si>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</si>
  <si>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</si>
  <si>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</si>
  <si>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</si>
  <si>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</si>
  <si>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</si>
  <si>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</si>
  <si>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</si>
  <si>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</si>
  <si>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</si>
  <si>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</si>
  <si>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</si>
  <si>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</si>
  <si>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</si>
  <si>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</si>
  <si>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</si>
  <si>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</si>
  <si>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</si>
  <si>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</si>
  <si>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</si>
  <si>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</si>
  <si>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</si>
  <si>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</si>
  <si>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</si>
  <si>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</si>
  <si>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</si>
  <si>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</si>
  <si>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</si>
  <si>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</si>
  <si>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</si>
  <si>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</si>
  <si>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</si>
  <si>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</si>
  <si>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</si>
  <si>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</si>
  <si>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</si>
  <si>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</si>
  <si>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</si>
  <si>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</si>
  <si>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</si>
  <si>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</si>
  <si>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</si>
  <si>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</si>
  <si>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</si>
  <si>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</si>
  <si>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</si>
  <si>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</si>
  <si>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</si>
  <si>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</si>
  <si>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</si>
  <si>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</si>
  <si>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</si>
  <si>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</si>
  <si>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</si>
  <si>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</si>
  <si>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</si>
  <si>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</si>
  <si>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</si>
  <si>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</si>
  <si>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</si>
  <si>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</si>
  <si>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</si>
  <si>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</si>
  <si>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</si>
  <si>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</si>
  <si>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</si>
  <si>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</si>
  <si>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</si>
  <si>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</si>
  <si>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</si>
  <si>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</si>
  <si>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</si>
  <si>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</si>
  <si>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</si>
  <si>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</si>
  <si>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</si>
  <si>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</si>
  <si>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</si>
  <si>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</si>
  <si>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</si>
  <si>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</si>
  <si>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</si>
  <si>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</si>
  <si>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</si>
  <si>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</si>
  <si>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</si>
  <si>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</si>
  <si>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</si>
  <si>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</si>
  <si>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</si>
  <si>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</si>
  <si>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</si>
  <si>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</si>
  <si>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</si>
  <si>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</si>
  <si>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</si>
  <si>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</si>
  <si>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</si>
  <si>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</si>
  <si>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</si>
  <si>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</si>
  <si>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</si>
  <si>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</si>
  <si>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</si>
  <si>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</si>
  <si>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</si>
  <si>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</si>
  <si>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</si>
  <si>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</si>
  <si>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</si>
  <si>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</si>
  <si>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</si>
  <si>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</si>
  <si>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</si>
  <si>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</si>
  <si>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</si>
  <si>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</si>
  <si>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</si>
  <si>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</si>
  <si>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</si>
  <si>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</si>
  <si>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</si>
  <si>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</si>
  <si>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</si>
  <si>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</si>
  <si>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</si>
  <si>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</si>
  <si>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</si>
  <si>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</si>
  <si>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</si>
  <si>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</si>
  <si>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</si>
  <si>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</si>
  <si>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</si>
  <si>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</si>
  <si>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</si>
  <si>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</si>
  <si>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</si>
  <si>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</si>
  <si>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</si>
  <si>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</si>
  <si>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</si>
  <si>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</si>
  <si>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</si>
  <si>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</si>
  <si>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</si>
  <si>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</si>
  <si>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</si>
  <si>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</si>
  <si>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</si>
  <si>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</si>
  <si>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</si>
  <si>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</si>
  <si>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</si>
  <si>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</si>
  <si>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</si>
  <si>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</si>
  <si>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</si>
  <si>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</si>
  <si>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</si>
  <si>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</si>
  <si>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</si>
  <si>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</si>
  <si>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</si>
  <si>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</si>
  <si>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</si>
  <si>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</si>
  <si>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</si>
  <si>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</si>
  <si>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</si>
  <si>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</si>
  <si>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</si>
  <si>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</si>
  <si>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</si>
  <si>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</si>
  <si>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</si>
  <si>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</si>
  <si>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</si>
  <si>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</si>
  <si>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</si>
  <si>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</si>
  <si>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</si>
  <si>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</si>
  <si>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</si>
  <si>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</si>
  <si>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</si>
  <si>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</si>
  <si>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</si>
  <si>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</si>
  <si>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</si>
  <si>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</si>
  <si>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</si>
  <si>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</si>
  <si>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</si>
  <si>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</si>
  <si>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</si>
  <si>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</si>
  <si>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</si>
  <si>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</si>
  <si>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</si>
  <si>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</si>
  <si>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</si>
  <si>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</si>
  <si>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</si>
  <si>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</si>
  <si>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</si>
  <si>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</si>
  <si>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</si>
  <si>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</si>
  <si>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</si>
  <si>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</si>
  <si>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</si>
  <si>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</si>
  <si>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</si>
  <si>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</si>
  <si>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</si>
  <si>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</si>
  <si>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</si>
  <si>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</si>
  <si>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</si>
  <si>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</si>
  <si>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</si>
  <si>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</si>
  <si>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</si>
  <si>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</si>
  <si>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</si>
  <si>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</si>
  <si>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</si>
  <si>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</si>
  <si>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</si>
  <si>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</si>
  <si>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</si>
  <si>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</si>
  <si>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</si>
  <si>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</si>
  <si>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</si>
  <si>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</si>
  <si>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</si>
  <si>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</si>
  <si>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</si>
  <si>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</si>
  <si>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</si>
  <si>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</si>
  <si>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</si>
  <si>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</si>
  <si>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</si>
  <si>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</si>
  <si>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</si>
  <si>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</si>
  <si>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</si>
  <si>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</si>
  <si>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</si>
  <si>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</si>
  <si>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</si>
  <si>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</si>
  <si>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</si>
  <si>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</si>
  <si>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</si>
  <si>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</si>
  <si>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</si>
  <si>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</si>
  <si>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</si>
  <si>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</si>
  <si>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</si>
  <si>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</si>
  <si>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</si>
  <si>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</si>
  <si>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</si>
  <si>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</si>
  <si>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</si>
  <si>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</si>
  <si>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</si>
  <si>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</si>
  <si>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</si>
  <si>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</si>
  <si>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</si>
  <si>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</si>
  <si>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</si>
  <si>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</si>
  <si>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</si>
  <si>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</si>
  <si>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</si>
  <si>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</si>
  <si>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</si>
  <si>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</si>
  <si>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</si>
  <si>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</si>
  <si>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</si>
  <si>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</si>
  <si>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</si>
  <si>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</si>
  <si>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</si>
  <si>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</si>
  <si>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</si>
  <si>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</si>
  <si>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</si>
  <si>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</si>
  <si>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</si>
  <si>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</si>
  <si>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</si>
  <si>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</si>
  <si>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</si>
  <si>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</si>
  <si>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</si>
  <si>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</si>
  <si>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</si>
  <si>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</si>
  <si>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</si>
  <si>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</si>
  <si>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</si>
  <si>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</si>
  <si>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</si>
  <si>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</si>
  <si>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</si>
  <si>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</si>
  <si>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</si>
  <si>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</si>
  <si>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</si>
  <si>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</si>
  <si>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</si>
  <si>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</si>
  <si>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</si>
  <si>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</si>
  <si>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</si>
  <si>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</si>
  <si>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</si>
  <si>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</si>
  <si>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</si>
  <si>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</si>
  <si>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</si>
  <si>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</si>
  <si>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</si>
  <si>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</si>
  <si>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</si>
  <si>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</si>
  <si>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</si>
  <si>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</si>
  <si>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</si>
  <si>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</si>
  <si>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</si>
  <si>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</si>
  <si>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</si>
  <si>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</si>
  <si>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</si>
  <si>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</si>
  <si>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</si>
  <si>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</si>
  <si>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</si>
  <si>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</si>
  <si>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</si>
  <si>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</si>
  <si>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</si>
  <si>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</si>
  <si>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</si>
  <si>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</si>
  <si>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</si>
  <si>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</si>
  <si>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</si>
  <si>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</si>
  <si>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</si>
  <si>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</si>
  <si>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</si>
  <si>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</si>
  <si>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</si>
  <si>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</si>
  <si>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</si>
  <si>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</si>
  <si>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</si>
  <si>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</si>
  <si>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</si>
  <si>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</si>
  <si>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</si>
  <si>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</si>
  <si>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</si>
  <si>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</si>
  <si>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</si>
  <si>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</si>
  <si>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</si>
  <si>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</si>
  <si>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</si>
  <si>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</si>
  <si>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</si>
  <si>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</si>
  <si>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</si>
  <si>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</si>
  <si>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</si>
  <si>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</si>
  <si>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</si>
  <si>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</si>
  <si>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</si>
  <si>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</si>
  <si>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</si>
  <si>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</si>
  <si>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</si>
  <si>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</si>
  <si>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</si>
  <si>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</si>
  <si>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</si>
  <si>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</si>
  <si>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</si>
  <si>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</si>
  <si>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</si>
  <si>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</si>
  <si>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</si>
  <si>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</si>
  <si>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</si>
  <si>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</si>
  <si>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</si>
  <si>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</si>
  <si>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</si>
  <si>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</si>
  <si>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</si>
  <si>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</si>
  <si>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</si>
  <si>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</si>
  <si>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</si>
  <si>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</si>
  <si>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</si>
  <si>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</si>
  <si>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</si>
  <si>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</si>
  <si>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</si>
  <si>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</si>
  <si>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</si>
  <si>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</si>
  <si>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</si>
  <si>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</si>
  <si>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</si>
  <si>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</si>
  <si>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</si>
  <si>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</si>
  <si>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</si>
  <si>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</si>
  <si>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</si>
  <si>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</si>
  <si>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</si>
  <si>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</si>
  <si>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</si>
  <si>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</si>
  <si>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</si>
  <si>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</si>
  <si>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</si>
  <si>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</si>
  <si>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</si>
  <si>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</si>
  <si>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</si>
  <si>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</si>
  <si>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</si>
  <si>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</si>
  <si>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</si>
  <si>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</si>
  <si>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</si>
  <si>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</si>
  <si>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</si>
  <si>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</si>
  <si>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</si>
  <si>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</si>
  <si>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</si>
  <si>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</si>
  <si>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</si>
  <si>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</si>
  <si>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</si>
  <si>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</si>
  <si>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</si>
  <si>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</si>
  <si>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</si>
  <si>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</si>
  <si>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</si>
  <si>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</si>
  <si>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</si>
  <si>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</si>
  <si>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</si>
  <si>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</si>
  <si>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</si>
  <si>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</si>
  <si>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</si>
  <si>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</si>
  <si>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</si>
  <si>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</si>
  <si>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</si>
  <si>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</si>
  <si>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</si>
  <si>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</si>
  <si>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</si>
  <si>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</si>
  <si>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</si>
  <si>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</si>
  <si>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</si>
  <si>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</si>
  <si>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</si>
  <si>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</si>
  <si>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</si>
  <si>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</si>
  <si>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</si>
  <si>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</si>
  <si>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</si>
  <si>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</si>
  <si>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</si>
  <si>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</si>
  <si>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</si>
  <si>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</si>
  <si>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</si>
  <si>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</si>
  <si>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</si>
  <si>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</si>
  <si>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</si>
  <si>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</si>
  <si>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</si>
  <si>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</si>
  <si>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</si>
  <si>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</si>
  <si>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</si>
  <si>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</si>
  <si>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</si>
  <si>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</si>
  <si>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</si>
  <si>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</si>
  <si>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</si>
  <si>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</si>
  <si>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</si>
  <si>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</si>
  <si>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</si>
  <si>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</si>
  <si>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</si>
  <si>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</si>
  <si>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</si>
  <si>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</si>
  <si>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</si>
  <si>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</si>
  <si>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</si>
  <si>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</si>
  <si>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</si>
  <si>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</si>
  <si>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</si>
  <si>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</si>
  <si>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</si>
  <si>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</si>
  <si>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</si>
  <si>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</si>
  <si>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</si>
  <si>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</si>
  <si>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</si>
  <si>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</si>
  <si>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</si>
  <si>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</si>
  <si>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</si>
  <si>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</si>
  <si>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</si>
  <si>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</si>
  <si>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</si>
  <si>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</si>
  <si>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</si>
  <si>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</si>
  <si>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</si>
  <si>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</si>
  <si>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</si>
  <si>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</si>
  <si>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</si>
  <si>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</si>
  <si>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</si>
  <si>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</si>
  <si>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</si>
  <si>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</si>
  <si>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</si>
  <si>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</si>
  <si>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</si>
  <si>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</si>
  <si>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</si>
  <si>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</si>
  <si>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</si>
  <si>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</si>
  <si>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</si>
  <si>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</si>
  <si>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</si>
  <si>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</si>
  <si>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</si>
  <si>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</si>
  <si>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</si>
  <si>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</si>
  <si>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</si>
  <si>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</si>
  <si>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</si>
  <si>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</si>
  <si>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</si>
  <si>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</si>
  <si>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</si>
  <si>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</si>
  <si>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</si>
  <si>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</si>
  <si>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</si>
  <si>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</si>
  <si>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</si>
  <si>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</si>
  <si>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</si>
  <si>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</si>
  <si>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</si>
  <si>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</si>
  <si>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</si>
  <si>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</si>
  <si>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</si>
  <si>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</si>
  <si>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</si>
  <si>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</si>
  <si>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</si>
  <si>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</si>
  <si>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</si>
  <si>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</si>
  <si>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</si>
  <si>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</si>
  <si>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</si>
  <si>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</si>
  <si>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</si>
  <si>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</si>
  <si>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</si>
  <si>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</si>
  <si>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</si>
  <si>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</si>
  <si>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</si>
  <si>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</si>
  <si>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</si>
  <si>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</si>
  <si>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</si>
  <si>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</si>
  <si>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</si>
  <si>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</si>
  <si>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</si>
  <si>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</si>
  <si>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</si>
  <si>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</si>
  <si>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</si>
  <si>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</si>
  <si>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</si>
  <si>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</si>
  <si>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</si>
  <si>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</si>
  <si>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</si>
  <si>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</si>
  <si>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</si>
  <si>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</si>
  <si>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</si>
  <si>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</si>
  <si>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</si>
  <si>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</si>
  <si>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</si>
  <si>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</si>
  <si>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</si>
  <si>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</si>
  <si>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</si>
  <si>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</si>
  <si>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</si>
  <si>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</si>
  <si>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</si>
  <si>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</si>
  <si>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</si>
  <si>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</si>
  <si>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</si>
  <si>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</si>
  <si>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</si>
  <si>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</si>
  <si>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</si>
  <si>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</si>
  <si>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</si>
  <si>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</si>
  <si>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</si>
  <si>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</si>
  <si>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</si>
  <si>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</si>
  <si>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</si>
  <si>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</si>
  <si>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</si>
  <si>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</si>
  <si>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</si>
  <si>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</si>
  <si>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</si>
  <si>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</si>
  <si>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</si>
  <si>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</si>
  <si>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</si>
  <si>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</si>
  <si>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</si>
  <si>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</si>
  <si>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</si>
  <si>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</si>
  <si>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</si>
  <si>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</si>
  <si>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</si>
  <si>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</si>
  <si>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</si>
  <si>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</si>
  <si>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</si>
  <si>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</si>
  <si>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</si>
  <si>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</si>
  <si>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</si>
  <si>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</si>
  <si>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</si>
  <si>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</si>
  <si>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</si>
  <si>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</si>
  <si>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</si>
  <si>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</si>
  <si>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</si>
  <si>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</si>
  <si>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</si>
  <si>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</si>
  <si>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</si>
  <si>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</si>
  <si>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</si>
  <si>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</si>
  <si>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</si>
  <si>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</si>
  <si>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</si>
  <si>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</si>
  <si>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</si>
  <si>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</si>
  <si>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</si>
  <si>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</si>
  <si>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</si>
  <si>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</si>
  <si>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</si>
  <si>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</si>
  <si>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</si>
  <si>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</si>
  <si>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</si>
  <si>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</si>
  <si>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</si>
  <si>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</si>
  <si>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</si>
  <si>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</si>
  <si>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</si>
  <si>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</si>
  <si>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</si>
  <si>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</si>
  <si>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</si>
  <si>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</si>
  <si>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</si>
  <si>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</si>
  <si>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</si>
  <si>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</si>
  <si>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</si>
  <si>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</si>
  <si>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</si>
  <si>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</si>
  <si>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</si>
  <si>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</si>
  <si>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</si>
  <si>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</si>
  <si>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</si>
  <si>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</si>
  <si>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</si>
  <si>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</si>
  <si>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</si>
  <si>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</si>
  <si>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</si>
  <si>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</si>
  <si>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</si>
  <si>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</si>
  <si>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</si>
  <si>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</si>
  <si>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</si>
  <si>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</si>
  <si>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</si>
  <si>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</si>
  <si>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</si>
  <si>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</si>
  <si>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</si>
  <si>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</si>
  <si>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</si>
  <si>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</si>
  <si>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</si>
  <si>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</si>
  <si>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</si>
  <si>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</si>
  <si>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</si>
  <si>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</si>
  <si>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</si>
  <si>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</si>
  <si>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</si>
  <si>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</si>
  <si>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</si>
  <si>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</si>
  <si>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</si>
  <si>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</si>
  <si>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</si>
  <si>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</si>
  <si>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</si>
  <si>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</si>
  <si>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</si>
  <si>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</si>
  <si>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</si>
  <si>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</si>
  <si>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</si>
  <si>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</si>
  <si>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</si>
  <si>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</si>
  <si>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</si>
  <si>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</si>
  <si>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</si>
  <si>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</si>
  <si>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</si>
  <si>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</si>
  <si>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</si>
  <si>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</si>
  <si>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</si>
  <si>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</si>
  <si>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</si>
  <si>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</si>
  <si>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</si>
  <si>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</si>
  <si>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</si>
  <si>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</si>
  <si>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</si>
  <si>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</si>
  <si>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</si>
  <si>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</si>
  <si>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</si>
  <si>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</si>
  <si>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</si>
  <si>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</si>
  <si>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</si>
  <si>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</si>
  <si>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</si>
  <si>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</si>
  <si>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</si>
  <si>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</si>
  <si>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</si>
  <si>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</si>
  <si>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</si>
  <si>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</si>
  <si>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</si>
  <si>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</si>
  <si>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</si>
  <si>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</si>
  <si>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</si>
  <si>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</si>
  <si>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</si>
  <si>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</si>
  <si>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</si>
  <si>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</si>
  <si>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</si>
  <si>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</si>
  <si>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</si>
  <si>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</si>
  <si>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</si>
  <si>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</si>
  <si>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</si>
  <si>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</si>
  <si>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</si>
  <si>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</si>
  <si>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</si>
  <si>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</si>
  <si>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</si>
  <si>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</si>
  <si>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</si>
  <si>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</si>
  <si>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</si>
  <si>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</si>
  <si>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</si>
  <si>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</si>
  <si>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</si>
  <si>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</si>
  <si>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</si>
  <si>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</si>
  <si>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</si>
  <si>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</si>
  <si>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</si>
  <si>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</si>
  <si>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</si>
  <si>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</si>
  <si>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</si>
  <si>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</si>
  <si>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</si>
  <si>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</si>
  <si>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</si>
  <si>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</si>
  <si>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</si>
  <si>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</si>
  <si>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</si>
  <si>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</si>
  <si>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</si>
  <si>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</si>
  <si>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</si>
  <si>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</si>
  <si>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</si>
  <si>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</si>
  <si>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</si>
  <si>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</si>
  <si>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</si>
  <si>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</si>
  <si>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</si>
  <si>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</si>
  <si>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</si>
  <si>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</si>
  <si>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</si>
  <si>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</si>
  <si>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</si>
  <si>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</si>
  <si>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</si>
  <si>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</si>
  <si>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</si>
  <si>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</si>
  <si>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</si>
  <si>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</si>
  <si>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</si>
  <si>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</si>
  <si>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</si>
  <si>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</si>
  <si>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</si>
  <si>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</si>
  <si>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</si>
  <si>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</si>
  <si>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</si>
  <si>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</si>
  <si>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</si>
  <si>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</si>
  <si>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</si>
  <si>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</si>
  <si>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</si>
  <si>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</si>
  <si>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</si>
  <si>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</si>
  <si>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</si>
  <si>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</si>
  <si>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</si>
  <si>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</si>
  <si>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</si>
  <si>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</si>
  <si>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</si>
  <si>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</si>
  <si>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</si>
  <si>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</si>
  <si>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</si>
  <si>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</si>
  <si>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</si>
  <si>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</si>
  <si>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</si>
  <si>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</si>
  <si>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</si>
  <si>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</si>
  <si>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</si>
  <si>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</si>
  <si>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</si>
  <si>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</si>
  <si>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</si>
  <si>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</si>
  <si>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</si>
  <si>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</si>
  <si>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</si>
  <si>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</si>
  <si>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</si>
  <si>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</si>
  <si>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</si>
  <si>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</si>
  <si>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</si>
  <si>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</si>
  <si>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</si>
  <si>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</si>
  <si>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</si>
  <si>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</si>
  <si>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</si>
  <si>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</si>
  <si>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</si>
  <si>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</si>
  <si>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</si>
  <si>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</si>
  <si>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</si>
  <si>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</si>
  <si>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</si>
  <si>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</si>
  <si>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</si>
  <si>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</si>
  <si>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</si>
  <si>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</si>
  <si>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</si>
  <si>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</si>
  <si>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</si>
  <si>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</si>
  <si>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</si>
  <si>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</si>
  <si>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</si>
  <si>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</si>
  <si>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</si>
  <si>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</si>
  <si>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</si>
  <si>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</si>
  <si>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</si>
  <si>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</si>
  <si>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</si>
  <si>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</si>
  <si>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</si>
  <si>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</si>
  <si>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</si>
  <si>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</si>
  <si>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</si>
  <si>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</si>
  <si>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</si>
  <si>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</si>
  <si>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</si>
  <si>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</si>
  <si>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</si>
  <si>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</si>
  <si>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</si>
  <si>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</si>
  <si>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</si>
  <si>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</si>
  <si>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</si>
  <si>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</si>
  <si>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</si>
  <si>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</si>
  <si>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</si>
  <si>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</si>
  <si>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</si>
  <si>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</si>
  <si>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</si>
  <si>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</si>
  <si>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</si>
  <si>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</si>
  <si>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</si>
  <si>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</si>
  <si>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</si>
  <si>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</si>
  <si>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</si>
  <si>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</si>
  <si>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</si>
  <si>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</si>
  <si>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</si>
  <si>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</si>
  <si>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</si>
  <si>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</si>
  <si>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</si>
  <si>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</si>
  <si>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</si>
  <si>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</si>
  <si>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</si>
  <si>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</si>
  <si>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</si>
  <si>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</si>
  <si>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</si>
  <si>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</si>
  <si>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</si>
  <si>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</si>
  <si>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</si>
  <si>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</si>
  <si>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</si>
  <si>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</si>
  <si>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</si>
  <si>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</si>
  <si>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</si>
  <si>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</si>
  <si>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</si>
  <si>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</si>
  <si>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</si>
  <si>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</si>
  <si>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</si>
  <si>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</si>
  <si>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</si>
  <si>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</si>
  <si>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</si>
  <si>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</si>
  <si>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</si>
  <si>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</si>
  <si>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</si>
  <si>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</si>
  <si>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</si>
  <si>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</si>
  <si>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</si>
  <si>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</si>
  <si>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</si>
  <si>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</si>
  <si>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</si>
  <si>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</si>
  <si>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</si>
  <si>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</si>
  <si>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</si>
  <si>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</si>
  <si>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</si>
  <si>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</si>
  <si>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</si>
  <si>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</si>
  <si>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</si>
  <si>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</si>
  <si>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</si>
  <si>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</si>
  <si>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</si>
  <si>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</si>
  <si>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</si>
  <si>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</si>
  <si>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</si>
  <si>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</si>
  <si>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</si>
  <si>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</si>
  <si>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</si>
  <si>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</si>
  <si>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</si>
  <si>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</si>
  <si>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</si>
  <si>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</si>
  <si>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</si>
  <si>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</si>
  <si>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</si>
  <si>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</si>
  <si>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</si>
  <si>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</si>
  <si>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</si>
  <si>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</si>
  <si>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</si>
  <si>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</si>
  <si>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</si>
  <si>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</si>
  <si>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</si>
  <si>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</si>
  <si>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</si>
  <si>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</si>
  <si>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</si>
  <si>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</si>
  <si>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</si>
  <si>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</si>
  <si>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</si>
  <si>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</si>
  <si>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</si>
  <si>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</si>
  <si>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</si>
  <si>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</si>
  <si>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</si>
  <si>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</si>
  <si>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</si>
  <si>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</si>
  <si>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</si>
  <si>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</si>
  <si>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</si>
  <si>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</si>
  <si>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</si>
  <si>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</si>
  <si>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</si>
  <si>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</si>
  <si>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</si>
  <si>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</si>
  <si>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</si>
  <si>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</si>
  <si>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</si>
  <si>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</si>
  <si>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</si>
  <si>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</si>
  <si>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</si>
  <si>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</si>
  <si>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</si>
  <si>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</si>
  <si>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</si>
  <si>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</si>
  <si>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</si>
  <si>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</si>
  <si>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</si>
  <si>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</si>
  <si>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</si>
  <si>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</si>
  <si>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</si>
  <si>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</si>
  <si>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</si>
  <si>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</si>
  <si>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</si>
  <si>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</si>
  <si>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</si>
  <si>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</si>
  <si>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</si>
  <si>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</si>
  <si>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</si>
  <si>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</si>
  <si>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</si>
  <si>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</si>
  <si>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</si>
  <si>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</si>
  <si>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</si>
  <si>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</si>
  <si>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</si>
  <si>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</si>
  <si>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</si>
  <si>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</si>
  <si>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</si>
  <si>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</si>
  <si>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</si>
  <si>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</si>
  <si>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</si>
  <si>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</si>
  <si>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</si>
  <si>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</si>
  <si>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</si>
  <si>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</si>
  <si>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</si>
  <si>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</si>
  <si>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</si>
  <si>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</si>
  <si>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</si>
  <si>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</si>
  <si>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</si>
  <si>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</si>
  <si>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</si>
  <si>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</si>
  <si>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</si>
  <si>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</si>
  <si>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</si>
  <si>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</si>
  <si>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</si>
  <si>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</si>
  <si>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</si>
  <si>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</si>
  <si>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</si>
  <si>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</si>
  <si>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</si>
  <si>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</si>
  <si>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</si>
  <si>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</si>
  <si>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</si>
  <si>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</si>
  <si>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</si>
  <si>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</si>
  <si>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</si>
  <si>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</si>
  <si>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</si>
  <si>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</si>
  <si>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</si>
  <si>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</si>
  <si>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</si>
  <si>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</si>
  <si>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</si>
  <si>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</si>
  <si>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</si>
  <si>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</si>
  <si>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</si>
  <si>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</si>
  <si>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</si>
  <si>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</si>
  <si>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</si>
  <si>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</si>
  <si>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</si>
  <si>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</si>
  <si>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</si>
  <si>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</si>
  <si>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</si>
  <si>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</si>
  <si>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</si>
  <si>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</si>
  <si>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</si>
  <si>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</si>
  <si>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</si>
  <si>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</si>
  <si>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</si>
  <si>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</si>
  <si>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</si>
  <si>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</si>
  <si>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</si>
  <si>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</si>
  <si>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</si>
  <si>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</si>
  <si>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</si>
  <si>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</si>
  <si>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</si>
  <si>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</si>
  <si>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</si>
  <si>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</si>
  <si>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</si>
  <si>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</si>
  <si>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</si>
  <si>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</si>
  <si>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</si>
  <si>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</si>
  <si>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</si>
  <si>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</si>
  <si>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</si>
  <si>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</si>
  <si>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</si>
  <si>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</si>
  <si>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</si>
  <si>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</si>
  <si>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</si>
  <si>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</si>
  <si>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</si>
  <si>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</si>
  <si>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</si>
  <si>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</si>
  <si>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</si>
  <si>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</si>
  <si>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</si>
  <si>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</si>
  <si>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</si>
  <si>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</si>
  <si>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</si>
  <si>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</si>
  <si>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</si>
  <si>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</si>
  <si>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</si>
  <si>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</si>
  <si>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</si>
  <si>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</si>
  <si>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</si>
  <si>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</si>
  <si>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</si>
  <si>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</si>
  <si>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</si>
  <si>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</si>
  <si>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</si>
  <si>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</si>
  <si>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</si>
  <si>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</si>
  <si>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</si>
  <si>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</si>
  <si>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</si>
  <si>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</si>
  <si>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</si>
  <si>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</si>
  <si>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</si>
  <si>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</si>
  <si>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</si>
  <si>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</si>
  <si>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</si>
  <si>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</si>
  <si>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</si>
  <si>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</si>
  <si>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</si>
  <si>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</si>
  <si>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</si>
  <si>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</si>
  <si>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</si>
  <si>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</si>
  <si>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</si>
  <si>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</si>
  <si>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</si>
  <si>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</si>
  <si>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</si>
  <si>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</si>
  <si>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</si>
  <si>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</si>
  <si>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</si>
  <si>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</si>
  <si>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</si>
  <si>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</si>
  <si>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</si>
  <si>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</si>
  <si>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</si>
  <si>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</si>
  <si>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</si>
  <si>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</si>
  <si>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</si>
  <si>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</si>
  <si>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</si>
  <si>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</si>
  <si>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</si>
  <si>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</si>
  <si>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</si>
  <si>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</si>
  <si>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</si>
  <si>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</si>
  <si>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</si>
  <si>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</si>
  <si>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</si>
  <si>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</si>
  <si>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</si>
  <si>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</si>
  <si>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</si>
  <si>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</si>
  <si>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</si>
  <si>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</si>
  <si>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</si>
  <si>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</si>
  <si>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</si>
  <si>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</si>
  <si>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</si>
  <si>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</si>
  <si>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</si>
  <si>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</si>
  <si>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</si>
  <si>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</si>
  <si>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</si>
  <si>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</si>
  <si>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</si>
  <si>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</si>
  <si>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</si>
  <si>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</si>
  <si>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</si>
  <si>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</si>
  <si>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</si>
  <si>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</si>
  <si>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</si>
  <si>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</si>
  <si>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</si>
  <si>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</si>
  <si>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</si>
  <si>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</si>
  <si>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</si>
  <si>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</si>
  <si>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</si>
  <si>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</si>
  <si>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</si>
  <si>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</si>
  <si>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</si>
  <si>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</si>
  <si>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</si>
  <si>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</si>
  <si>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</si>
  <si>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</si>
  <si>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</si>
  <si>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</si>
  <si>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</si>
  <si>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</si>
  <si>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</si>
  <si>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</si>
  <si>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</si>
  <si>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</si>
  <si>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</si>
  <si>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</si>
  <si>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</si>
  <si>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</si>
  <si>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</si>
  <si>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</si>
  <si>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</si>
  <si>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</si>
  <si>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</si>
  <si>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</si>
  <si>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</si>
  <si>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</si>
  <si>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</si>
  <si>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</si>
  <si>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</si>
  <si>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</si>
  <si>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</si>
  <si>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</si>
  <si>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</si>
  <si>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</si>
  <si>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</si>
  <si>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</si>
  <si>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</si>
  <si>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</si>
  <si>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</si>
  <si>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</si>
  <si>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</si>
  <si>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</si>
  <si>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</si>
  <si>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</si>
  <si>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</si>
  <si>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</si>
  <si>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</si>
  <si>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</si>
  <si>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</si>
  <si>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</si>
  <si>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</si>
  <si>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</si>
  <si>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</si>
  <si>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</si>
  <si>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</si>
  <si>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</si>
  <si>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</si>
  <si>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</si>
  <si>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</si>
  <si>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</si>
  <si>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</si>
  <si>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</si>
  <si>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</si>
  <si>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</si>
  <si>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</si>
  <si>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</si>
  <si>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</si>
  <si>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</si>
  <si>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</si>
  <si>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</si>
  <si>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</si>
  <si>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</si>
  <si>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</si>
  <si>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</si>
  <si>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</si>
  <si>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</si>
  <si>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</si>
  <si>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</si>
  <si>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</si>
  <si>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</si>
  <si>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</si>
  <si>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</si>
  <si>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</si>
  <si>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</si>
  <si>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</si>
  <si>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</si>
  <si>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</si>
  <si>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</si>
  <si>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</si>
  <si>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</si>
  <si>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</si>
  <si>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</si>
  <si>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</si>
  <si>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</si>
  <si>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</si>
  <si>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</si>
  <si>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</si>
  <si>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</si>
  <si>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</si>
  <si>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</si>
  <si>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</si>
  <si>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</si>
  <si>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</si>
  <si>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</si>
  <si>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</si>
  <si>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</si>
  <si>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</si>
  <si>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</si>
  <si>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</si>
  <si>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</si>
  <si>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</si>
  <si>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</si>
  <si>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</si>
  <si>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</si>
  <si>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</si>
  <si>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</si>
  <si>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</si>
  <si>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</si>
  <si>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</si>
  <si>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</si>
  <si>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</si>
  <si>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</si>
  <si>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</si>
  <si>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</si>
  <si>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</si>
  <si>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</si>
  <si>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</si>
  <si>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</si>
  <si>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</si>
  <si>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</si>
  <si>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</si>
  <si>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</si>
  <si>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</si>
  <si>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</si>
  <si>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</si>
  <si>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</si>
  <si>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</si>
  <si>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</si>
  <si>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</si>
  <si>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</si>
  <si>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</si>
  <si>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</si>
  <si>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</si>
  <si>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</si>
  <si>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</si>
  <si>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</si>
  <si>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</si>
  <si>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</si>
  <si>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</si>
  <si>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</si>
  <si>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</si>
  <si>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</si>
  <si>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</si>
  <si>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</si>
  <si>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</si>
  <si>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</si>
  <si>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</si>
  <si>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</si>
  <si>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</si>
  <si>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</si>
  <si>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</si>
  <si>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</si>
  <si>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</si>
  <si>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</si>
  <si>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</si>
  <si>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</si>
  <si>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</si>
  <si>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</si>
  <si>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</si>
  <si>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</si>
  <si>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</si>
  <si>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</si>
  <si>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</si>
  <si>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</si>
  <si>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</si>
  <si>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</si>
  <si>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</si>
  <si>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</si>
  <si>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</si>
  <si>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</si>
  <si>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</si>
  <si>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</si>
  <si>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</si>
  <si>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</si>
  <si>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</si>
  <si>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</si>
  <si>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</si>
  <si>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</si>
  <si>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</si>
  <si>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</si>
  <si>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</si>
  <si>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</si>
  <si>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</si>
  <si>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</si>
  <si>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</si>
  <si>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</si>
  <si>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</si>
  <si>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</si>
  <si>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</si>
  <si>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</si>
  <si>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</si>
  <si>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</si>
  <si>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</si>
  <si>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</si>
  <si>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</si>
  <si>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</si>
  <si>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</si>
  <si>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</si>
  <si>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</si>
  <si>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</si>
  <si>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</si>
  <si>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</si>
  <si>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</si>
  <si>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</si>
  <si>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</si>
  <si>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</si>
  <si>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</si>
  <si>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</si>
  <si>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</si>
  <si>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</si>
  <si>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</si>
  <si>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</si>
  <si>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</si>
  <si>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</si>
  <si>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</si>
  <si>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</si>
  <si>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</si>
  <si>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</si>
  <si>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</si>
  <si>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</si>
  <si>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</si>
  <si>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</si>
  <si>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</si>
  <si>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</si>
  <si>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</si>
  <si>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</si>
  <si>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</si>
  <si>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</si>
  <si>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</si>
  <si>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</si>
  <si>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</si>
  <si>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</si>
  <si>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</si>
  <si>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</si>
  <si>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</si>
  <si>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</si>
  <si>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</si>
  <si>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</si>
  <si>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</si>
  <si>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</si>
  <si>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</si>
  <si>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</si>
  <si>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</si>
  <si>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</si>
  <si>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</si>
  <si>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</si>
  <si>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</si>
  <si>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</si>
  <si>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</si>
  <si>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</si>
  <si>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</si>
  <si>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</si>
  <si>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</si>
  <si>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</si>
  <si>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</si>
  <si>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</si>
  <si>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</si>
  <si>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</si>
  <si>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</si>
  <si>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</si>
  <si>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</si>
  <si>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</si>
  <si>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</si>
  <si>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</si>
  <si>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</si>
  <si>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</si>
  <si>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</si>
  <si>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</si>
  <si>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</si>
  <si>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</si>
  <si>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</si>
  <si>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</si>
  <si>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</si>
  <si>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</si>
  <si>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</si>
  <si>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</si>
  <si>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</si>
  <si>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</si>
  <si>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</si>
  <si>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</si>
  <si>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</si>
  <si>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</si>
  <si>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</si>
  <si>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</si>
  <si>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</si>
  <si>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</si>
  <si>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</si>
  <si>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</si>
  <si>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</si>
  <si>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</si>
  <si>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</si>
  <si>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</si>
  <si>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</si>
  <si>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</si>
  <si>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</si>
  <si>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</si>
  <si>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</si>
  <si>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</si>
  <si>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</si>
  <si>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</si>
  <si>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</si>
  <si>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</si>
  <si>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</si>
  <si>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</si>
  <si>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</si>
  <si>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</si>
  <si>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</si>
  <si>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</si>
  <si>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</si>
  <si>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</si>
  <si>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</si>
  <si>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</si>
  <si>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</si>
  <si>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</si>
  <si>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</si>
  <si>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</si>
  <si>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</si>
  <si>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</si>
  <si>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</si>
  <si>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</si>
  <si>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</si>
  <si>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</si>
  <si>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</si>
  <si>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</si>
  <si>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</si>
  <si>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</si>
  <si>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</si>
  <si>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</si>
  <si>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</si>
  <si>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</si>
  <si>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</si>
  <si>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</si>
  <si>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</si>
  <si>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</si>
  <si>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</si>
  <si>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</si>
  <si>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</si>
  <si>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</si>
  <si>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</si>
  <si>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</si>
  <si>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</si>
  <si>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</si>
  <si>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</si>
  <si>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</si>
  <si>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</si>
  <si>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</si>
  <si>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</si>
  <si>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</si>
  <si>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</si>
  <si>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</si>
  <si>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</si>
  <si>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</si>
  <si>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</si>
  <si>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</si>
  <si>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</si>
  <si>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</si>
  <si>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</si>
  <si>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</si>
  <si>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</si>
  <si>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</si>
  <si>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</si>
  <si>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</si>
  <si>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</si>
  <si>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</si>
  <si>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</si>
  <si>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</si>
  <si>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</si>
  <si>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</si>
  <si>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</si>
  <si>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</si>
  <si>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</si>
  <si>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</si>
  <si>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</si>
  <si>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</si>
  <si>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</si>
  <si>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</si>
  <si>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</si>
  <si>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</si>
  <si>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</si>
  <si>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</si>
  <si>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</si>
  <si>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</si>
  <si>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</si>
  <si>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</si>
  <si>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</si>
  <si>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</si>
  <si>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</si>
  <si>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</si>
  <si>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</si>
  <si>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</si>
  <si>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</si>
  <si>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</si>
  <si>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</si>
  <si>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</si>
  <si>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</si>
  <si>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</si>
  <si>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</si>
  <si>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</si>
  <si>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</si>
  <si>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</si>
  <si>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</si>
  <si>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</si>
  <si>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</si>
  <si>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</si>
  <si>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</si>
  <si>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</si>
  <si>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</si>
  <si>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</si>
  <si>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</si>
  <si>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</si>
  <si>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</si>
  <si>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</si>
  <si>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</si>
  <si>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</si>
  <si>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</si>
  <si>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</si>
  <si>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</si>
  <si>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</si>
  <si>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</si>
  <si>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</si>
  <si>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</si>
  <si>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</si>
  <si>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</si>
  <si>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</si>
  <si>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</si>
  <si>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</si>
  <si>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</si>
  <si>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</si>
  <si>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</si>
  <si>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</si>
  <si>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</si>
  <si>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</si>
  <si>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</si>
  <si>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</si>
  <si>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</si>
  <si>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</si>
  <si>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</si>
  <si>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</si>
  <si>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</si>
  <si>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</si>
  <si>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</si>
  <si>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</si>
  <si>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</si>
  <si>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</si>
  <si>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</si>
  <si>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</si>
  <si>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</si>
  <si>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</si>
  <si>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</si>
  <si>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</si>
  <si>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</si>
  <si>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</si>
  <si>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</si>
  <si>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</si>
  <si>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</si>
  <si>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</si>
  <si>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</si>
  <si>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</si>
  <si>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</si>
  <si>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</si>
  <si>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</si>
  <si>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</si>
  <si>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</si>
  <si>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</si>
  <si>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</si>
  <si>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</si>
  <si>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</si>
  <si>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</si>
  <si>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</si>
  <si>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</si>
  <si>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</si>
  <si>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</si>
  <si>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</si>
  <si>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</si>
  <si>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</si>
  <si>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</si>
  <si>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</si>
  <si>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</si>
  <si>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</si>
  <si>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</si>
  <si>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</si>
  <si>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</si>
  <si>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</si>
  <si>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</si>
  <si>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</si>
  <si>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</si>
  <si>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</si>
  <si>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</si>
  <si>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</si>
  <si>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</si>
  <si>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</si>
  <si>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</si>
  <si>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</si>
  <si>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</si>
  <si>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</si>
  <si>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</si>
  <si>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</si>
  <si>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</si>
  <si>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</si>
  <si>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</si>
  <si>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</si>
  <si>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</si>
  <si>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</si>
  <si>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</si>
  <si>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</si>
  <si>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</si>
  <si>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</si>
  <si>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</si>
  <si>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</si>
  <si>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</si>
  <si>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</si>
  <si>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</si>
  <si>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</si>
  <si>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</si>
  <si>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</si>
  <si>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</si>
  <si>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</si>
  <si>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</si>
  <si>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</si>
  <si>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</si>
  <si>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</si>
  <si>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</si>
  <si>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</si>
  <si>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</si>
  <si>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</si>
  <si>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</si>
  <si>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</si>
  <si>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</si>
  <si>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</si>
  <si>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</si>
  <si>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</si>
  <si>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</si>
  <si>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</si>
  <si>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</si>
  <si>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</si>
  <si>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</si>
  <si>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</si>
  <si>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</si>
  <si>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</si>
  <si>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</si>
  <si>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</si>
  <si>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</si>
  <si>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</si>
  <si>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</si>
  <si>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</si>
  <si>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</si>
  <si>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</si>
  <si>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</si>
  <si>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</si>
  <si>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</si>
  <si>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</si>
  <si>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</si>
  <si>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</si>
  <si>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</si>
  <si>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</si>
  <si>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</si>
  <si>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</si>
  <si>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</si>
  <si>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</si>
  <si>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</si>
  <si>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</si>
  <si>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</si>
  <si>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</si>
  <si>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</si>
  <si>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</si>
  <si>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</si>
  <si>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</si>
  <si>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</si>
  <si>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</si>
  <si>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</si>
  <si>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</si>
  <si>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</si>
  <si>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</si>
  <si>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</si>
  <si>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</si>
  <si>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</si>
  <si>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</si>
  <si>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</si>
  <si>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</si>
  <si>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</si>
  <si>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</si>
  <si>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</si>
  <si>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</si>
  <si>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</si>
  <si>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</si>
  <si>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</si>
  <si>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</si>
  <si>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</si>
  <si>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</si>
  <si>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</si>
  <si>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</si>
  <si>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</si>
  <si>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</si>
  <si>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</si>
  <si>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</si>
  <si>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</si>
  <si>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</si>
  <si>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</si>
  <si>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</si>
  <si>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</si>
  <si>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</si>
  <si>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</si>
  <si>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</si>
  <si>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</si>
  <si>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</si>
  <si>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</si>
  <si>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</si>
  <si>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</si>
  <si>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</si>
  <si>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</si>
  <si>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</si>
  <si>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</si>
  <si>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</si>
  <si>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</si>
  <si>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</si>
  <si>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</si>
  <si>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</si>
  <si>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</si>
  <si>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</si>
  <si>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</si>
  <si>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</si>
  <si>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</si>
  <si>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</si>
  <si>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</si>
  <si>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</si>
  <si>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</si>
  <si>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</si>
  <si>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</si>
  <si>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</si>
  <si>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</si>
  <si>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</si>
  <si>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</si>
  <si>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</si>
  <si>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</si>
  <si>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</si>
  <si>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</si>
  <si>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</si>
  <si>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</si>
  <si>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</si>
  <si>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</si>
  <si>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</si>
  <si>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</si>
  <si>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</si>
  <si>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</si>
  <si>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</si>
  <si>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</si>
  <si>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</si>
  <si>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</si>
  <si>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</si>
  <si>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</si>
  <si>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</si>
  <si>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</si>
  <si>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</si>
  <si>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</si>
  <si>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</si>
  <si>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</si>
  <si>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</si>
  <si>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</si>
  <si>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</si>
  <si>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</si>
  <si>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</si>
  <si>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</si>
  <si>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</si>
  <si>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</si>
  <si>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</si>
  <si>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</si>
  <si>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</si>
  <si>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</si>
  <si>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</si>
  <si>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</si>
  <si>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</si>
  <si>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</si>
  <si>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</si>
  <si>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</si>
  <si>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</si>
  <si>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</si>
  <si>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</si>
  <si>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</si>
  <si>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</si>
  <si>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</si>
  <si>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</si>
  <si>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</si>
  <si>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</si>
  <si>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</si>
  <si>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</si>
  <si>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</si>
  <si>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</si>
  <si>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</si>
  <si>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</si>
  <si>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</si>
  <si>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</si>
  <si>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</si>
  <si>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</si>
  <si>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</si>
  <si>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</si>
  <si>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</si>
  <si>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</si>
  <si>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</si>
  <si>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</si>
  <si>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</si>
  <si>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</si>
  <si>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</si>
  <si>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</si>
  <si>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</si>
  <si>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</si>
  <si>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</si>
  <si>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</si>
  <si>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</si>
  <si>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</si>
  <si>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</si>
  <si>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</si>
  <si>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</si>
  <si>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</si>
  <si>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</si>
  <si>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</si>
  <si>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</si>
  <si>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</si>
  <si>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</si>
  <si>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</si>
  <si>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</si>
  <si>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</si>
  <si>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</si>
  <si>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</si>
  <si>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</si>
  <si>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</si>
  <si>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</si>
  <si>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</si>
  <si>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</si>
  <si>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</si>
  <si>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</si>
  <si>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</si>
  <si>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</si>
  <si>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</si>
  <si>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</si>
  <si>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</si>
  <si>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</si>
  <si>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</si>
  <si>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</si>
  <si>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</si>
  <si>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</si>
  <si>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</si>
  <si>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</si>
  <si>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</si>
  <si>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</si>
  <si>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</si>
  <si>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</si>
  <si>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</si>
  <si>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</si>
  <si>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</si>
  <si>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</si>
  <si>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</si>
  <si>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</si>
  <si>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</si>
  <si>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</si>
  <si>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</si>
  <si>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</si>
  <si>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</si>
  <si>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</si>
  <si>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</si>
  <si>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</si>
  <si>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</si>
  <si>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</si>
  <si>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</si>
  <si>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</si>
  <si>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</si>
  <si>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</si>
  <si>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</si>
  <si>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</si>
  <si>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</si>
  <si>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</si>
  <si>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</si>
  <si>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</si>
  <si>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</si>
  <si>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</si>
  <si>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</si>
  <si>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</si>
  <si>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</si>
  <si>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</si>
  <si>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</si>
  <si>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</si>
  <si>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</si>
  <si>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</si>
  <si>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</si>
  <si>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</si>
  <si>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</si>
  <si>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</si>
  <si>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</si>
  <si>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</si>
  <si>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</si>
  <si>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</si>
  <si>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</si>
  <si>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</si>
  <si>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</si>
  <si>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</si>
  <si>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</si>
  <si>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</si>
  <si>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</si>
  <si>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</si>
  <si>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</si>
  <si>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</si>
  <si>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</si>
  <si>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</si>
  <si>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</si>
  <si>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</si>
  <si>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</si>
  <si>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</si>
  <si>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</si>
  <si>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</si>
  <si>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</si>
  <si>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</si>
  <si>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</si>
  <si>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</si>
  <si>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</si>
  <si>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</si>
  <si>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</si>
  <si>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</si>
  <si>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</si>
  <si>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</si>
  <si>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</si>
  <si>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</si>
  <si>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</si>
  <si>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</si>
  <si>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</si>
  <si>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</si>
  <si>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</si>
  <si>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</si>
  <si>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</si>
  <si>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</si>
  <si>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</si>
  <si>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</si>
  <si>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</si>
  <si>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</si>
  <si>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</si>
  <si>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</si>
  <si>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</si>
  <si>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</si>
  <si>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</si>
  <si>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</si>
  <si>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</si>
  <si>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</si>
  <si>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</si>
  <si>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</si>
  <si>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</si>
  <si>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</si>
  <si>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</si>
  <si>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</si>
  <si>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</si>
  <si>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</si>
  <si>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</si>
  <si>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</si>
  <si>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</si>
  <si>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</si>
  <si>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</si>
  <si>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</si>
  <si>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</si>
  <si>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</si>
  <si>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</si>
  <si>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</si>
  <si>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</si>
  <si>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</si>
  <si>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</si>
  <si>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</si>
  <si>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</si>
  <si>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</si>
  <si>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</si>
  <si>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</si>
  <si>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</si>
  <si>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</si>
  <si>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</si>
  <si>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</si>
  <si>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</si>
  <si>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</si>
  <si>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</si>
  <si>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</si>
  <si>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</si>
  <si>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</si>
  <si>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</si>
  <si>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</si>
  <si>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</si>
  <si>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</si>
  <si>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</si>
  <si>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</si>
  <si>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</si>
  <si>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</si>
  <si>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</si>
  <si>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</si>
  <si>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</si>
  <si>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</si>
  <si>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</si>
  <si>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</si>
  <si>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</si>
  <si>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</si>
  <si>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</si>
  <si>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</si>
  <si>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</si>
  <si>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</si>
  <si>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</si>
  <si>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</si>
  <si>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</si>
  <si>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</si>
  <si>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</si>
  <si>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</si>
  <si>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</si>
  <si>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</si>
  <si>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</si>
  <si>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</si>
  <si>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</si>
  <si>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</si>
  <si>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</si>
  <si>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</si>
  <si>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</si>
  <si>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</si>
  <si>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</si>
  <si>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</si>
  <si>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</si>
  <si>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</si>
  <si>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</si>
  <si>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</si>
  <si>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</si>
  <si>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</si>
  <si>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</si>
  <si>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</si>
  <si>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</si>
  <si>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</si>
  <si>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</si>
  <si>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</si>
  <si>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</si>
  <si>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</si>
  <si>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</si>
  <si>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</si>
  <si>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</si>
  <si>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</si>
  <si>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</si>
  <si>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</si>
  <si>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</si>
  <si>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</si>
  <si>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</si>
  <si>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</si>
  <si>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</si>
  <si>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</si>
  <si>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</si>
  <si>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</si>
  <si>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</si>
  <si>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</si>
  <si>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</si>
  <si>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</si>
  <si>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</si>
  <si>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</si>
  <si>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</si>
  <si>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</si>
  <si>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</si>
  <si>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</si>
  <si>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</si>
  <si>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</si>
  <si>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</si>
  <si>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</si>
  <si>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</si>
  <si>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</si>
  <si>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</si>
  <si>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</si>
  <si>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</si>
  <si>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</si>
  <si>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</si>
  <si>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</si>
  <si>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</si>
  <si>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</si>
  <si>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</si>
  <si>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</si>
  <si>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</si>
  <si>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</si>
  <si>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</si>
  <si>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</si>
  <si>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</si>
  <si>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</si>
  <si>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</si>
  <si>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</si>
  <si>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</si>
  <si>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</si>
  <si>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</si>
  <si>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</si>
  <si>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</si>
  <si>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</si>
  <si>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</si>
  <si>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</si>
  <si>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</si>
  <si>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</si>
  <si>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</si>
  <si>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</si>
  <si>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</si>
  <si>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</si>
  <si>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</si>
  <si>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</si>
  <si>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</si>
  <si>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</si>
  <si>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</si>
  <si>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</si>
  <si>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</si>
  <si>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</si>
  <si>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</si>
  <si>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</si>
  <si>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</si>
  <si>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</si>
  <si>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</si>
  <si>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</si>
  <si>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</si>
  <si>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</si>
  <si>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</si>
  <si>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</si>
  <si>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</si>
  <si>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</si>
  <si>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</si>
  <si>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</si>
  <si>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</si>
  <si>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</si>
  <si>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</si>
  <si>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</si>
  <si>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</si>
  <si>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</si>
  <si>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</si>
  <si>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</si>
  <si>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</si>
  <si>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</si>
  <si>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</si>
  <si>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</si>
  <si>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</si>
  <si>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</si>
  <si>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</si>
  <si>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</si>
  <si>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</si>
  <si>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</si>
  <si>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</si>
  <si>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</si>
  <si>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</si>
  <si>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</si>
  <si>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</si>
  <si>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</si>
  <si>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</si>
  <si>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</si>
  <si>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</si>
  <si>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</si>
  <si>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</si>
  <si>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</si>
  <si>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</si>
  <si>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</si>
  <si>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</si>
  <si>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</si>
  <si>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</si>
  <si>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</si>
  <si>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</si>
  <si>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</si>
  <si>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</si>
  <si>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</si>
  <si>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</si>
  <si>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</si>
  <si>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</si>
  <si>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</si>
  <si>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</si>
  <si>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</si>
  <si>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</si>
  <si>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</si>
  <si>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</si>
  <si>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</si>
  <si>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</si>
  <si>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</si>
  <si>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</si>
  <si>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</si>
  <si>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</si>
  <si>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</si>
  <si>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</si>
  <si>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</si>
  <si>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</si>
  <si>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</si>
  <si>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</si>
  <si>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</si>
  <si>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</si>
  <si>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</si>
  <si>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</si>
  <si>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</si>
  <si>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</si>
  <si>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</si>
  <si>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</si>
  <si>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</si>
  <si>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</si>
  <si>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</si>
  <si>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</si>
  <si>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</si>
  <si>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</si>
  <si>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</si>
  <si>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</si>
  <si>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</si>
  <si>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</si>
  <si>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</si>
  <si>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</si>
  <si>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</si>
  <si>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</si>
  <si>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</si>
  <si>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</si>
  <si>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</si>
  <si>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</si>
  <si>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</si>
  <si>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</si>
  <si>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</si>
  <si>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</si>
  <si>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</si>
  <si>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</si>
  <si>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</si>
  <si>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</si>
  <si>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</si>
  <si>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</si>
  <si>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</si>
  <si>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</si>
  <si>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</si>
  <si>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</si>
  <si>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</si>
  <si>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</si>
  <si>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</si>
  <si>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</si>
  <si>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</si>
  <si>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</si>
  <si>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</si>
  <si>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</si>
  <si>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</si>
  <si>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</si>
  <si>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</si>
  <si>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</si>
  <si>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</si>
  <si>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</si>
  <si>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</si>
  <si>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</si>
  <si>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</si>
  <si>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</si>
  <si>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</si>
  <si>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</si>
  <si>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</si>
  <si>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</si>
  <si>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</si>
  <si>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</si>
  <si>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</si>
  <si>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</si>
  <si>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</si>
  <si>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</si>
  <si>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</si>
  <si>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</si>
  <si>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</si>
  <si>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</si>
  <si>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</si>
  <si>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</si>
  <si>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</si>
  <si>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</si>
  <si>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</si>
  <si>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</si>
  <si>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</si>
  <si>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</si>
  <si>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</si>
  <si>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</si>
  <si>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</si>
  <si>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</si>
  <si>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</si>
  <si>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</si>
  <si>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</si>
  <si>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</si>
  <si>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</si>
  <si>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</si>
  <si>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</si>
  <si>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</si>
  <si>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</si>
  <si>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</si>
  <si>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</si>
  <si>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</si>
  <si>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</si>
  <si>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</si>
  <si>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</si>
  <si>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</si>
  <si>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</si>
  <si>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</si>
  <si>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</si>
  <si>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</si>
  <si>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</si>
  <si>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</si>
  <si>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</si>
  <si>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</si>
  <si>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</si>
  <si>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</si>
  <si>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</si>
  <si>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</si>
  <si>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</si>
  <si>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</si>
  <si>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</si>
  <si>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</si>
  <si>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</si>
  <si>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</si>
  <si>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</si>
  <si>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</si>
  <si>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</si>
  <si>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</si>
  <si>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</si>
  <si>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</si>
  <si>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</si>
  <si>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</si>
  <si>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</si>
  <si>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</si>
  <si>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</si>
  <si>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</si>
  <si>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</si>
  <si>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</si>
  <si>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</si>
  <si>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</si>
  <si>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</si>
  <si>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</si>
  <si>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</si>
  <si>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</si>
  <si>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</si>
  <si>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</si>
  <si>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</si>
  <si>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</si>
  <si>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</si>
  <si>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</si>
  <si>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</si>
  <si>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</si>
  <si>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</si>
  <si>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</si>
  <si>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</si>
  <si>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</si>
  <si>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</si>
  <si>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</si>
  <si>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</si>
  <si>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</si>
  <si>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</si>
  <si>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</si>
  <si>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</si>
  <si>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</si>
  <si>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</si>
  <si>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</si>
  <si>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</si>
  <si>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</si>
  <si>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</si>
  <si>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</si>
  <si>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</si>
  <si>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</si>
  <si>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</si>
  <si>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</si>
  <si>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</si>
  <si>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</si>
  <si>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</si>
  <si>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</si>
  <si>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</si>
  <si>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</si>
  <si>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</si>
  <si>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</si>
  <si>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</si>
  <si>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</si>
  <si>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</si>
  <si>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</si>
  <si>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</si>
  <si>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</si>
  <si>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</si>
  <si>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</si>
  <si>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</si>
  <si>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</si>
  <si>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</si>
  <si>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</si>
  <si>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</si>
  <si>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</si>
  <si>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</si>
  <si>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</si>
  <si>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</si>
  <si>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</si>
  <si>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</si>
  <si>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</si>
  <si>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</si>
  <si>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</si>
  <si>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</si>
  <si>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</si>
  <si>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</si>
  <si>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</si>
  <si>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</si>
  <si>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</si>
  <si>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</si>
  <si>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</si>
  <si>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</si>
  <si>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</si>
  <si>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</si>
  <si>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</si>
  <si>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</si>
  <si>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</si>
  <si>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</si>
  <si>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</si>
  <si>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</si>
  <si>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</si>
  <si>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</si>
  <si>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</si>
  <si>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</si>
  <si>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</si>
  <si>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</si>
  <si>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</si>
  <si>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</si>
  <si>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</si>
  <si>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</si>
  <si>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</si>
  <si>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</si>
  <si>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</si>
  <si>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</si>
  <si>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</si>
  <si>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</si>
  <si>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</si>
  <si>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</si>
  <si>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</si>
  <si>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</si>
  <si>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</si>
  <si>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</si>
  <si>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</si>
  <si>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</si>
  <si>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</si>
  <si>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</si>
  <si>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</si>
  <si>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</si>
  <si>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</si>
  <si>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</si>
  <si>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</si>
  <si>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</si>
  <si>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</si>
  <si>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</si>
  <si>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</si>
  <si>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</si>
  <si>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</si>
  <si>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</si>
  <si>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</si>
  <si>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</si>
  <si>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</si>
  <si>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</si>
  <si>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</si>
  <si>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</si>
  <si>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</si>
  <si>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</si>
  <si>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</si>
  <si>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</si>
  <si>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</si>
  <si>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</si>
  <si>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</si>
  <si>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</si>
  <si>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</si>
  <si>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</si>
  <si>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</si>
  <si>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</si>
  <si>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</si>
  <si>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</si>
  <si>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</si>
  <si>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</si>
  <si>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</si>
  <si>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</si>
  <si>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</si>
  <si>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</si>
  <si>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</si>
  <si>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</si>
  <si>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</si>
  <si>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</si>
  <si>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</si>
  <si>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</si>
  <si>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</si>
  <si>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</si>
  <si>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</si>
  <si>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</si>
  <si>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</si>
  <si>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</si>
  <si>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</si>
  <si>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</si>
  <si>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</si>
  <si>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</si>
  <si>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</si>
  <si>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</si>
  <si>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</si>
  <si>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</si>
  <si>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</si>
  <si>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</si>
  <si>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</si>
  <si>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</si>
  <si>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</si>
  <si>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</si>
  <si>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</si>
  <si>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</si>
  <si>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</si>
  <si>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</si>
  <si>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</si>
  <si>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</si>
  <si>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</si>
  <si>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</si>
  <si>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</si>
  <si>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</si>
  <si>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</si>
  <si>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</si>
  <si>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</si>
  <si>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</si>
  <si>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</si>
  <si>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</si>
  <si>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</si>
  <si>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</si>
  <si>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</si>
  <si>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</si>
  <si>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</si>
  <si>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</si>
  <si>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</si>
  <si>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</si>
  <si>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</si>
  <si>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</si>
  <si>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</si>
  <si>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</si>
  <si>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</si>
  <si>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</si>
  <si>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</si>
  <si>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</si>
  <si>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</si>
  <si>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</si>
  <si>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</si>
  <si>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</si>
  <si>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</si>
  <si>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</si>
  <si>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</si>
  <si>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</si>
  <si>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</si>
  <si>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</si>
  <si>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</si>
  <si>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</si>
  <si>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</si>
  <si>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</si>
  <si>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</si>
  <si>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</si>
  <si>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</si>
  <si>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</si>
  <si>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</si>
  <si>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</si>
  <si>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</si>
  <si>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</si>
  <si>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</si>
  <si>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</si>
  <si>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</si>
  <si>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</si>
  <si>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</si>
  <si>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</si>
  <si>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</si>
  <si>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</si>
  <si>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</si>
  <si>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</si>
  <si>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</si>
  <si>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</si>
  <si>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</si>
  <si>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</si>
  <si>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</si>
  <si>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</si>
  <si>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</si>
  <si>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</si>
  <si>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</si>
  <si>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</si>
  <si>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</si>
  <si>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</si>
  <si>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</si>
  <si>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</si>
  <si>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</si>
  <si>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</si>
  <si>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</si>
  <si>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</si>
  <si>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</si>
  <si>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</si>
  <si>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</si>
  <si>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</si>
  <si>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</si>
  <si>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</si>
  <si>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</si>
  <si>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</si>
  <si>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</si>
  <si>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</si>
  <si>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</si>
  <si>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</si>
  <si>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</si>
  <si>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</si>
  <si>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</si>
  <si>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</si>
  <si>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</si>
  <si>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</si>
  <si>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</si>
  <si>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</si>
  <si>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</si>
  <si>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</si>
  <si>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</si>
  <si>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</si>
  <si>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</si>
  <si>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</si>
  <si>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</si>
  <si>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</si>
  <si>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</si>
  <si>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</si>
  <si>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</si>
  <si>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</si>
  <si>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</si>
  <si>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</si>
  <si>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</si>
  <si>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</si>
  <si>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</si>
  <si>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</si>
  <si>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</si>
  <si>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</si>
  <si>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</si>
  <si>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</si>
  <si>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</si>
  <si>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</si>
  <si>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</si>
  <si>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</si>
  <si>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</si>
  <si>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</si>
  <si>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</si>
  <si>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</si>
  <si>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</si>
  <si>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</si>
  <si>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</si>
  <si>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</si>
  <si>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</si>
  <si>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</si>
  <si>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</si>
  <si>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</si>
  <si>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</si>
  <si>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</si>
  <si>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</si>
  <si>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</si>
  <si>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</si>
  <si>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</si>
  <si>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</si>
  <si>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</si>
  <si>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</si>
  <si>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</si>
  <si>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</si>
  <si>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</si>
  <si>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</si>
  <si>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</si>
  <si>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</si>
  <si>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</si>
  <si>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</si>
  <si>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</si>
  <si>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</si>
  <si>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</si>
  <si>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</si>
  <si>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</si>
  <si>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</si>
  <si>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</si>
  <si>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</si>
  <si>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</si>
  <si>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</si>
  <si>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</si>
  <si>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</si>
  <si>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</si>
  <si>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</si>
  <si>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</si>
  <si>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</si>
  <si>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</si>
  <si>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</si>
  <si>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</si>
  <si>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</si>
  <si>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</si>
  <si>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</si>
  <si>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</si>
  <si>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</si>
  <si>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</si>
  <si>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</si>
  <si>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</si>
  <si>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</si>
  <si>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</si>
  <si>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</si>
  <si>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</si>
  <si>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</si>
  <si>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</si>
  <si>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</si>
  <si>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</si>
  <si>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</si>
  <si>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</si>
  <si>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</si>
  <si>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</si>
  <si>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</si>
  <si>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</si>
  <si>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</si>
  <si>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</si>
  <si>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</si>
  <si>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</si>
  <si>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</si>
  <si>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</si>
  <si>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</si>
  <si>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</si>
  <si>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</si>
  <si>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</si>
  <si>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</si>
  <si>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</si>
  <si>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</si>
  <si>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</si>
  <si>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</si>
  <si>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</si>
  <si>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</si>
  <si>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</si>
  <si>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</si>
  <si>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</si>
  <si>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</si>
  <si>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</si>
  <si>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</si>
  <si>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</si>
  <si>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</si>
  <si>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</si>
  <si>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</si>
  <si>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</si>
  <si>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</si>
  <si>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</si>
  <si>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</si>
  <si>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</si>
  <si>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</si>
  <si>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</si>
  <si>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</si>
  <si>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</si>
  <si>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</si>
  <si>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</si>
  <si>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</si>
  <si>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</si>
  <si>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</si>
  <si>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</si>
  <si>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</si>
  <si>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</si>
  <si>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</si>
  <si>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</si>
  <si>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</si>
  <si>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</si>
  <si>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</si>
  <si>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</si>
  <si>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</si>
  <si>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</si>
  <si>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</si>
  <si>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</si>
  <si>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</si>
  <si>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</si>
  <si>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</si>
  <si>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</si>
  <si>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</si>
  <si>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</si>
  <si>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</si>
  <si>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</si>
  <si>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</si>
  <si>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</si>
  <si>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</si>
  <si>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</si>
  <si>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</si>
  <si>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</si>
  <si>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</si>
  <si>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</si>
  <si>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</si>
  <si>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</si>
  <si>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</si>
  <si>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</si>
  <si>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</si>
  <si>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</si>
  <si>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</si>
  <si>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</si>
  <si>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</si>
  <si>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</si>
  <si>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</si>
  <si>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</si>
  <si>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</si>
  <si>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</si>
  <si>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</si>
  <si>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</si>
  <si>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</si>
  <si>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</si>
  <si>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</si>
  <si>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</si>
  <si>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</si>
  <si>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</si>
  <si>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</si>
  <si>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</si>
  <si>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</si>
  <si>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</si>
  <si>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</si>
  <si>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</si>
  <si>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</si>
  <si>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</si>
  <si>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</si>
  <si>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</si>
  <si>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</si>
  <si>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</si>
  <si>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</si>
  <si>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</si>
  <si>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</si>
  <si>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</si>
  <si>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</si>
  <si>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</si>
  <si>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</si>
  <si>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</si>
  <si>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</si>
  <si>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</si>
  <si>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</si>
  <si>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</si>
  <si>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</si>
  <si>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</si>
  <si>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</si>
  <si>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</si>
  <si>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</si>
  <si>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</si>
  <si>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</si>
  <si>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</si>
  <si>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</si>
  <si>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</si>
  <si>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</si>
  <si>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</si>
  <si>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</si>
  <si>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</si>
  <si>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</si>
  <si>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</si>
  <si>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</si>
  <si>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</si>
  <si>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</si>
  <si>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</si>
  <si>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</si>
  <si>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</si>
  <si>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</si>
  <si>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</si>
  <si>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</si>
  <si>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</si>
  <si>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</si>
  <si>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</si>
  <si>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</si>
  <si>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</si>
  <si>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</si>
  <si>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</si>
  <si>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</si>
  <si>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</si>
  <si>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</si>
  <si>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</si>
  <si>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</si>
  <si>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</si>
  <si>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</si>
  <si>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</si>
  <si>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</si>
  <si>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</si>
  <si>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</si>
  <si>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</si>
  <si>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</si>
  <si>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</si>
  <si>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</si>
  <si>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</si>
  <si>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</si>
  <si>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</si>
  <si>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</si>
  <si>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</si>
  <si>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</si>
  <si>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</si>
  <si>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</si>
  <si>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</si>
  <si>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</si>
  <si>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</si>
  <si>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</si>
  <si>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</si>
  <si>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</si>
  <si>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</si>
  <si>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</si>
  <si>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</si>
  <si>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</si>
  <si>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</si>
  <si>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</si>
  <si>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</si>
  <si>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</si>
  <si>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</si>
  <si>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</si>
  <si>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</si>
  <si>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</si>
  <si>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</si>
  <si>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</si>
  <si>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</si>
  <si>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</si>
  <si>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</si>
  <si>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</si>
  <si>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</si>
  <si>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</si>
  <si>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</si>
  <si>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</si>
  <si>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</si>
  <si>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</si>
  <si>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</si>
  <si>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</si>
  <si>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</si>
  <si>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</si>
  <si>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</si>
  <si>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</si>
  <si>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</si>
  <si>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</si>
  <si>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</si>
  <si>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</si>
  <si>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</si>
  <si>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</si>
  <si>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</si>
  <si>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</si>
  <si>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</si>
  <si>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</si>
  <si>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</si>
  <si>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</si>
  <si>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</si>
  <si>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</si>
  <si>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</si>
  <si>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</si>
  <si>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</si>
  <si>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</si>
  <si>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</si>
  <si>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</si>
  <si>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</si>
  <si>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</si>
  <si>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</si>
  <si>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</si>
  <si>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</si>
  <si>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</si>
  <si>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</si>
  <si>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</si>
  <si>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</si>
  <si>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</si>
  <si>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</si>
  <si>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</si>
  <si>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</si>
  <si>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</si>
  <si>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</si>
  <si>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</si>
  <si>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</si>
  <si>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</si>
  <si>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</si>
  <si>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</si>
  <si>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</si>
  <si>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</si>
  <si>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</si>
  <si>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</si>
  <si>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</si>
  <si>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</si>
  <si>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</si>
  <si>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</si>
  <si>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</si>
  <si>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</si>
  <si>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</si>
  <si>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</si>
  <si>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</si>
  <si>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</si>
  <si>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</si>
  <si>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</si>
  <si>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</si>
  <si>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</si>
  <si>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</si>
  <si>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</si>
  <si>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</si>
  <si>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</si>
  <si>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</si>
  <si>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</si>
  <si>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</si>
  <si>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</si>
  <si>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</si>
  <si>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</si>
  <si>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</si>
  <si>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</si>
  <si>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</si>
  <si>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</si>
  <si>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</si>
  <si>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</si>
  <si>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</si>
  <si>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</si>
  <si>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</si>
  <si>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</si>
  <si>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</si>
  <si>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</si>
  <si>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</si>
  <si>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</si>
  <si>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</si>
  <si>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</si>
  <si>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</si>
  <si>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</si>
  <si>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</si>
  <si>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</si>
  <si>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</si>
  <si>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</si>
  <si>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</si>
  <si>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</si>
  <si>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</si>
  <si>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</si>
  <si>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</si>
  <si>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</si>
  <si>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</si>
  <si>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</si>
  <si>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</si>
  <si>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</si>
  <si>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</si>
  <si>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</si>
  <si>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</si>
  <si>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</si>
  <si>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</si>
  <si>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</si>
  <si>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</si>
  <si>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</si>
  <si>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</si>
  <si>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</si>
  <si>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</si>
  <si>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</si>
  <si>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</si>
  <si>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</si>
  <si>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</si>
  <si>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</si>
  <si>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</si>
  <si>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</si>
  <si>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</si>
  <si>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</si>
  <si>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</si>
  <si>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</si>
  <si>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</si>
  <si>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</si>
  <si>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</si>
  <si>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</si>
  <si>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</si>
  <si>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</si>
  <si>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</si>
  <si>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</si>
  <si>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</si>
  <si>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</si>
  <si>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</si>
  <si>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</si>
  <si>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</si>
  <si>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</si>
  <si>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</si>
  <si>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</si>
  <si>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</si>
  <si>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</si>
  <si>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</si>
  <si>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</si>
  <si>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</si>
  <si>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</si>
  <si>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</si>
  <si>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</si>
  <si>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</si>
  <si>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</si>
  <si>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</si>
  <si>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</si>
  <si>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</si>
  <si>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</si>
  <si>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</si>
  <si>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</si>
  <si>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</si>
  <si>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</si>
  <si>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</si>
  <si>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</si>
  <si>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</si>
  <si>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</si>
  <si>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</si>
  <si>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</si>
  <si>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</si>
  <si>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</si>
  <si>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</si>
  <si>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</si>
  <si>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</si>
  <si>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</si>
  <si>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</si>
  <si>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</si>
  <si>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</si>
  <si>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</si>
  <si>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</si>
  <si>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</si>
  <si>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</si>
  <si>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</si>
  <si>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</si>
  <si>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</si>
  <si>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</si>
  <si>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</si>
  <si>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</si>
  <si>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</si>
  <si>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</si>
  <si>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</si>
  <si>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</si>
  <si>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</si>
  <si>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</si>
  <si>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</si>
  <si>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</si>
  <si>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</si>
  <si>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</si>
  <si>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</si>
  <si>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</si>
  <si>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</si>
  <si>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</si>
  <si>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</si>
  <si>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</si>
  <si>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</si>
  <si>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</si>
  <si>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</si>
  <si>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</si>
  <si>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</si>
  <si>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</si>
  <si>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</si>
  <si>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</si>
  <si>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</si>
  <si>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</si>
  <si>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</si>
  <si>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</si>
  <si>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</si>
  <si>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</si>
  <si>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</si>
  <si>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</si>
  <si>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</si>
  <si>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</si>
  <si>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</si>
  <si>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</si>
  <si>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</si>
  <si>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</si>
  <si>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</si>
  <si>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</si>
  <si>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</si>
  <si>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</si>
  <si>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</si>
  <si>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</si>
  <si>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</si>
  <si>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</si>
  <si>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</si>
  <si>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</si>
  <si>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</si>
  <si>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</si>
  <si>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</si>
  <si>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</si>
  <si>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</si>
  <si>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</si>
  <si>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</si>
  <si>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</si>
  <si>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</si>
  <si>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</si>
  <si>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</si>
  <si>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</si>
  <si>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</si>
  <si>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</si>
  <si>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</si>
  <si>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</si>
  <si>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</si>
  <si>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</si>
  <si>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</si>
  <si>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</si>
  <si>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</si>
  <si>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</si>
  <si>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</si>
  <si>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</si>
  <si>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</si>
  <si>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</si>
  <si>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</si>
  <si>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</si>
  <si>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</si>
  <si>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</si>
  <si>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</si>
  <si>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</si>
  <si>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</si>
  <si>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</si>
  <si>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</si>
  <si>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</si>
  <si>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</si>
  <si>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</si>
  <si>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</si>
  <si>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</si>
  <si>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</si>
  <si>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</si>
  <si>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</si>
  <si>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</si>
  <si>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</si>
  <si>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</si>
  <si>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</si>
  <si>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</si>
  <si>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</si>
  <si>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</si>
  <si>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</si>
  <si>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</si>
  <si>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</si>
  <si>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</si>
  <si>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</si>
  <si>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</si>
  <si>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</si>
  <si>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</si>
  <si>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</si>
  <si>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</si>
  <si>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</si>
  <si>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</si>
  <si>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</si>
  <si>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</si>
  <si>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</si>
  <si>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</si>
  <si>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</si>
  <si>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</si>
  <si>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</si>
  <si>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</si>
  <si>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</si>
  <si>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</si>
  <si>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</si>
  <si>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</si>
  <si>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</si>
  <si>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</si>
  <si>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</si>
  <si>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</si>
  <si>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</si>
  <si>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</si>
  <si>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</si>
  <si>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</si>
  <si>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</si>
  <si>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</si>
  <si>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</si>
  <si>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</si>
  <si>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</si>
  <si>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</si>
  <si>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</si>
  <si>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</si>
  <si>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</si>
  <si>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</si>
  <si>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</si>
  <si>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</si>
  <si>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</si>
  <si>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</si>
  <si>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</si>
  <si>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</si>
  <si>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</si>
  <si>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</si>
  <si>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</si>
  <si>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</si>
  <si>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</si>
  <si>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</si>
  <si>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</si>
  <si>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</si>
  <si>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</si>
  <si>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</si>
  <si>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</si>
  <si>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</si>
  <si>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</si>
  <si>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</si>
  <si>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</si>
  <si>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</si>
  <si>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</si>
  <si>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</si>
  <si>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</si>
  <si>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</si>
  <si>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</si>
  <si>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</si>
  <si>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</si>
  <si>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</si>
  <si>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</si>
  <si>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</si>
  <si>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</si>
  <si>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</si>
  <si>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</si>
  <si>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</si>
  <si>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</si>
  <si>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</si>
  <si>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</si>
  <si>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</si>
  <si>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</si>
  <si>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</si>
  <si>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</si>
  <si>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</si>
  <si>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</si>
  <si>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</si>
  <si>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</si>
  <si>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</si>
  <si>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</si>
  <si>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</si>
  <si>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</si>
  <si>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</si>
  <si>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</si>
  <si>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</si>
  <si>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</si>
  <si>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</si>
  <si>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</si>
  <si>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</si>
  <si>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</si>
  <si>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</si>
  <si>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</si>
  <si>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</si>
  <si>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</si>
  <si>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</si>
  <si>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</si>
  <si>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</si>
  <si>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</si>
  <si>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</si>
  <si>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</si>
  <si>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</si>
  <si>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</si>
  <si>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</si>
  <si>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</si>
  <si>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</si>
  <si>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</si>
  <si>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</si>
  <si>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</si>
  <si>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</si>
  <si>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</si>
  <si>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</si>
  <si>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</si>
  <si>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</si>
  <si>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</si>
  <si>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</si>
  <si>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</si>
  <si>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</si>
  <si>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</si>
  <si>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</si>
  <si>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</si>
  <si>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</si>
  <si>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</si>
  <si>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</si>
  <si>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</si>
  <si>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</si>
  <si>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</si>
  <si>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</si>
  <si>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</si>
  <si>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</si>
  <si>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</si>
  <si>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</si>
  <si>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</si>
  <si>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</si>
  <si>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</si>
  <si>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</si>
  <si>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</si>
  <si>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</si>
  <si>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</si>
  <si>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</si>
  <si>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</si>
  <si>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</si>
  <si>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</si>
  <si>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</si>
  <si>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</si>
  <si>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</si>
  <si>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</si>
  <si>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</si>
  <si>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</si>
  <si>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</si>
  <si>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</si>
  <si>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</si>
  <si>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</si>
  <si>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</si>
  <si>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</si>
  <si>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</si>
  <si>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</si>
  <si>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</si>
  <si>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</si>
  <si>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</si>
  <si>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</si>
  <si>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</si>
  <si>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</si>
  <si>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</si>
  <si>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</si>
  <si>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</si>
  <si>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</si>
  <si>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</si>
  <si>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</si>
  <si>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</si>
  <si>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</si>
  <si>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</si>
  <si>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</si>
  <si>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</si>
  <si>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</si>
  <si>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</si>
  <si>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</si>
  <si>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</si>
  <si>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</si>
  <si>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</si>
  <si>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</si>
  <si>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</si>
  <si>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</si>
  <si>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</si>
  <si>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</si>
  <si>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</si>
  <si>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</si>
  <si>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</si>
  <si>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</si>
  <si>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</si>
  <si>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</si>
  <si>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</si>
  <si>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</si>
  <si>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</si>
  <si>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</si>
  <si>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</si>
  <si>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</si>
  <si>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</si>
  <si>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</si>
  <si>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</si>
  <si>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</si>
  <si>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</si>
  <si>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</si>
  <si>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</si>
  <si>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</si>
  <si>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</si>
  <si>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</si>
  <si>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</si>
  <si>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</si>
  <si>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</si>
  <si>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</si>
  <si>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</si>
  <si>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</si>
  <si>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</si>
  <si>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</si>
  <si>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</si>
  <si>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</si>
  <si>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</si>
  <si>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</si>
  <si>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</si>
  <si>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</si>
  <si>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</si>
  <si>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</si>
  <si>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</si>
  <si>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</si>
  <si>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</si>
  <si>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</si>
  <si>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</si>
  <si>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</si>
  <si>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</si>
  <si>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</si>
  <si>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</si>
  <si>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</si>
  <si>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</si>
  <si>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</si>
  <si>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</si>
  <si>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</si>
  <si>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</si>
  <si>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</si>
  <si>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</si>
  <si>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</si>
  <si>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</si>
  <si>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</si>
  <si>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</si>
  <si>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</si>
  <si>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</si>
  <si>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</si>
  <si>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</si>
  <si>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</si>
  <si>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</si>
  <si>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</si>
  <si>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</si>
  <si>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</si>
  <si>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</si>
  <si>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</si>
  <si>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</si>
  <si>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</si>
  <si>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</si>
  <si>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</si>
  <si>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</si>
  <si>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</si>
  <si>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</si>
  <si>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</si>
  <si>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</si>
  <si>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</si>
  <si>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</si>
  <si>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</si>
  <si>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</si>
  <si>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</si>
  <si>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</si>
  <si>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</si>
  <si>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</si>
  <si>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</si>
  <si>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</si>
  <si>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</si>
  <si>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</si>
  <si>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</si>
  <si>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</si>
  <si>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</si>
  <si>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</si>
  <si>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</si>
  <si>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</si>
  <si>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</si>
  <si>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</si>
  <si>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</si>
  <si>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</si>
  <si>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</si>
  <si>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</si>
  <si>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</si>
  <si>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</si>
  <si>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</si>
  <si>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</si>
  <si>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</si>
  <si>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</si>
  <si>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</si>
  <si>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</si>
  <si>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</si>
  <si>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</si>
  <si>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</si>
  <si>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</si>
  <si>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</si>
  <si>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</si>
  <si>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</si>
  <si>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</si>
  <si>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</si>
  <si>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</si>
  <si>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</si>
  <si>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</si>
  <si>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</si>
  <si>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</si>
  <si>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</si>
  <si>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</si>
  <si>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</si>
  <si>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</si>
  <si>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</si>
  <si>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</si>
  <si>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</si>
  <si>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</si>
  <si>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</si>
  <si>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</si>
  <si>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</si>
  <si>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</si>
  <si>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</si>
  <si>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</si>
  <si>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</si>
  <si>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</si>
  <si>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</si>
  <si>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</si>
  <si>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</si>
  <si>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</si>
  <si>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</si>
  <si>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</si>
  <si>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</si>
  <si>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</si>
  <si>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</si>
  <si>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</si>
  <si>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</si>
  <si>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</si>
  <si>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</si>
  <si>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</si>
  <si>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</si>
  <si>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</si>
  <si>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</si>
  <si>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</si>
  <si>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</si>
  <si>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</si>
  <si>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</si>
  <si>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</si>
  <si>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</si>
  <si>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</si>
  <si>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</si>
  <si>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</si>
  <si>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</si>
  <si>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</si>
  <si>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</si>
  <si>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</si>
  <si>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</si>
  <si>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</si>
  <si>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</si>
  <si>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</si>
  <si>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</si>
  <si>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</si>
  <si>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</si>
  <si>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</si>
  <si>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</si>
  <si>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</si>
  <si>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</si>
  <si>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</si>
  <si>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</si>
  <si>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</si>
  <si>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</si>
  <si>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</si>
  <si>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</si>
  <si>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</si>
  <si>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</si>
  <si>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</si>
  <si>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</si>
  <si>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</si>
  <si>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</si>
  <si>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</si>
  <si>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</si>
  <si>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</si>
  <si>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</si>
  <si>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</si>
  <si>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</si>
  <si>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</si>
  <si>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</si>
  <si>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</si>
  <si>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</si>
  <si>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</si>
  <si>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</si>
  <si>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</si>
  <si>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</si>
  <si>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</si>
  <si>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</si>
  <si>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</si>
  <si>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</si>
  <si>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</si>
  <si>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</si>
  <si>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</si>
  <si>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</si>
  <si>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</si>
  <si>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</si>
  <si>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</si>
  <si>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</si>
  <si>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</si>
  <si>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</si>
  <si>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</si>
  <si>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</si>
  <si>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</si>
  <si>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</si>
  <si>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</si>
  <si>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</si>
  <si>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</si>
  <si>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</si>
  <si>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</si>
  <si>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</si>
  <si>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</si>
  <si>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</si>
  <si>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</si>
  <si>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</si>
  <si>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</si>
  <si>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</si>
  <si>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</si>
  <si>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</si>
  <si>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</si>
  <si>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</si>
  <si>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</si>
  <si>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</si>
  <si>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</si>
  <si>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</si>
  <si>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</si>
  <si>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</si>
  <si>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</si>
  <si>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</si>
  <si>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</si>
  <si>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</si>
  <si>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</si>
  <si>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</si>
  <si>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</si>
  <si>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</si>
  <si>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</si>
  <si>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</si>
  <si>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</si>
  <si>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</si>
  <si>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</si>
  <si>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</si>
  <si>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</si>
  <si>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</si>
  <si>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</si>
  <si>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</si>
  <si>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</si>
  <si>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</si>
  <si>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</si>
  <si>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</si>
  <si>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</si>
  <si>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</si>
  <si>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</si>
  <si>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</si>
  <si>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</si>
  <si>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</si>
  <si>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</si>
  <si>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</si>
  <si>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</si>
  <si>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</si>
  <si>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</si>
  <si>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</si>
  <si>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</si>
  <si>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</si>
  <si>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</si>
  <si>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</si>
  <si>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</si>
  <si>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</si>
  <si>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</si>
  <si>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</si>
  <si>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</si>
  <si>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</si>
  <si>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</si>
  <si>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</si>
  <si>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</si>
  <si>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</si>
  <si>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</si>
  <si>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</si>
  <si>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</si>
  <si>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</si>
  <si>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</si>
  <si>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</si>
  <si>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</si>
  <si>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</si>
  <si>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</si>
  <si>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</si>
  <si>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</si>
  <si>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</si>
  <si>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</si>
  <si>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</si>
  <si>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</si>
  <si>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</si>
  <si>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</si>
  <si>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</si>
  <si>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</si>
  <si>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</si>
  <si>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</si>
  <si>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</si>
  <si>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</si>
  <si>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</si>
  <si>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</si>
  <si>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</si>
  <si>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</si>
  <si>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</si>
  <si>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</si>
  <si>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</si>
  <si>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</si>
  <si>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</si>
  <si>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</si>
  <si>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</si>
  <si>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</si>
  <si>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</si>
  <si>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</si>
  <si>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</si>
  <si>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</si>
  <si>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</si>
  <si>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</si>
  <si>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</si>
  <si>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</si>
  <si>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</si>
  <si>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</si>
  <si>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</si>
  <si>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</si>
  <si>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</si>
  <si>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</si>
  <si>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</si>
  <si>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</si>
  <si>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</si>
  <si>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</si>
  <si>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</si>
  <si>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</si>
  <si>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</si>
  <si>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</si>
  <si>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</si>
  <si>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</si>
  <si>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</si>
  <si>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</si>
  <si>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</si>
  <si>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</si>
  <si>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</si>
  <si>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</si>
  <si>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</si>
  <si>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</si>
  <si>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</si>
  <si>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</si>
  <si>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</si>
  <si>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</si>
  <si>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</si>
  <si>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</si>
  <si>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</si>
  <si>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</si>
  <si>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</si>
  <si>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</si>
  <si>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</si>
  <si>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</si>
  <si>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</si>
  <si>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</si>
  <si>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</si>
  <si>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</si>
  <si>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</si>
  <si>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</si>
  <si>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</si>
  <si>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</si>
  <si>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</si>
  <si>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</si>
  <si>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</si>
  <si>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</si>
  <si>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</si>
  <si>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</si>
  <si>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</si>
  <si>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</si>
  <si>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</si>
  <si>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</si>
  <si>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</si>
  <si>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</si>
  <si>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</si>
  <si>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</si>
  <si>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</si>
  <si>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</si>
  <si>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</si>
  <si>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</si>
  <si>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</si>
  <si>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</si>
  <si>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</si>
  <si>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</si>
  <si>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</si>
  <si>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</si>
  <si>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</si>
  <si>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</si>
  <si>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</si>
  <si>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</si>
  <si>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</si>
  <si>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</si>
  <si>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</si>
  <si>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</si>
  <si>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</si>
  <si>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</si>
  <si>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</si>
  <si>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</si>
  <si>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</si>
  <si>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</si>
  <si>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</si>
  <si>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</si>
  <si>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</si>
  <si>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</si>
  <si>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</si>
  <si>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</si>
  <si>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</si>
  <si>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</si>
  <si>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</si>
  <si>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</si>
  <si>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</si>
  <si>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</si>
  <si>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</si>
  <si>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</si>
  <si>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</si>
  <si>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</si>
  <si>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</si>
  <si>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</si>
  <si>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</si>
  <si>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</si>
  <si>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</si>
  <si>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</si>
  <si>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</si>
  <si>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</si>
  <si>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</si>
  <si>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</si>
  <si>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</si>
  <si>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</si>
  <si>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</si>
  <si>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</si>
  <si>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</si>
  <si>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</si>
  <si>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</si>
  <si>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</si>
  <si>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</si>
  <si>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</si>
  <si>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</si>
  <si>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</si>
  <si>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</si>
  <si>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</si>
  <si>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</si>
  <si>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</si>
  <si>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</si>
  <si>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</si>
  <si>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</si>
  <si>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</si>
  <si>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</si>
  <si>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</si>
  <si>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</si>
  <si>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</si>
  <si>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</si>
  <si>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</si>
  <si>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</si>
  <si>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</si>
  <si>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</si>
  <si>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</si>
  <si>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</si>
  <si>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</si>
  <si>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</si>
  <si>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</si>
  <si>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</si>
  <si>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</si>
  <si>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</si>
  <si>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</si>
  <si>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</si>
  <si>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</si>
  <si>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</si>
  <si>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</si>
  <si>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</si>
  <si>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</si>
  <si>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</si>
  <si>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</si>
  <si>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</si>
  <si>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</si>
  <si>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</si>
  <si>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</si>
  <si>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</si>
  <si>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</si>
  <si>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</si>
  <si>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</si>
  <si>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</si>
  <si>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</si>
  <si>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</si>
  <si>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</si>
  <si>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</si>
  <si>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</si>
  <si>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</si>
  <si>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</si>
  <si>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</si>
  <si>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</si>
  <si>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</si>
  <si>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</si>
  <si>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</si>
  <si>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</si>
  <si>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</si>
  <si>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</si>
  <si>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</si>
  <si>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</si>
  <si>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</si>
  <si>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</si>
  <si>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</si>
  <si>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</si>
  <si>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</si>
  <si>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</si>
  <si>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</si>
  <si>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</si>
  <si>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</si>
  <si>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</si>
  <si>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</si>
  <si>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</si>
  <si>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</si>
  <si>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</si>
  <si>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</si>
  <si>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</si>
  <si>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</si>
  <si>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</si>
  <si>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</si>
  <si>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</si>
  <si>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</si>
  <si>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</si>
  <si>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</si>
  <si>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</si>
  <si>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</si>
  <si>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</si>
  <si>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</si>
  <si>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</si>
  <si>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</si>
  <si>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</si>
  <si>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</si>
  <si>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</si>
  <si>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</si>
  <si>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</si>
  <si>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</si>
  <si>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</si>
  <si>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</si>
  <si>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</si>
  <si>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</si>
  <si>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</si>
  <si>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</si>
  <si>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</si>
  <si>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</si>
  <si>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</si>
  <si>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</si>
  <si>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</si>
  <si>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</si>
  <si>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</si>
  <si>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</si>
  <si>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</si>
  <si>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</si>
  <si>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</si>
  <si>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</si>
  <si>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</si>
  <si>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</si>
  <si>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</si>
  <si>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</si>
  <si>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</si>
  <si>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</si>
  <si>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</si>
  <si>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</si>
  <si>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</si>
  <si>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</si>
  <si>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</si>
  <si>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</si>
  <si>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</si>
  <si>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</si>
  <si>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</si>
  <si>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</si>
  <si>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</si>
  <si>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</si>
  <si>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</si>
  <si>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</si>
  <si>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</si>
  <si>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</si>
  <si>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</si>
  <si>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</si>
  <si>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</si>
  <si>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</si>
  <si>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</si>
  <si>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</si>
  <si>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</si>
  <si>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</si>
  <si>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</si>
  <si>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</si>
  <si>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</si>
  <si>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</si>
  <si>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</si>
  <si>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</si>
  <si>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</si>
  <si>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</si>
  <si>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</si>
  <si>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</si>
  <si>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</si>
  <si>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</si>
  <si>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</si>
  <si>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</si>
  <si>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</si>
  <si>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</si>
  <si>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</si>
  <si>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</si>
  <si>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</si>
  <si>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</si>
  <si>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</si>
  <si>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</si>
  <si>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</si>
  <si>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</si>
  <si>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</si>
  <si>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</si>
  <si>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</si>
  <si>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</si>
  <si>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</si>
  <si>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</si>
  <si>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</si>
  <si>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</si>
  <si>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</si>
  <si>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</si>
  <si>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</si>
  <si>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</si>
  <si>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</si>
  <si>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</si>
  <si>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</si>
  <si>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</si>
  <si>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</si>
  <si>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</si>
  <si>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</si>
  <si>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</si>
  <si>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</si>
  <si>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</si>
  <si>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</si>
  <si>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</si>
  <si>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</si>
  <si>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</si>
  <si>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</si>
  <si>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</si>
  <si>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</si>
  <si>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</si>
  <si>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</si>
  <si>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</si>
  <si>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</si>
  <si>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</si>
  <si>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</si>
  <si>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</si>
  <si>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</si>
  <si>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</si>
  <si>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</si>
  <si>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</si>
  <si>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</si>
  <si>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</si>
  <si>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</si>
  <si>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</si>
  <si>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</si>
  <si>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</si>
  <si>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</si>
  <si>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</si>
  <si>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</si>
  <si>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</si>
  <si>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</si>
  <si>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</si>
  <si>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</si>
  <si>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</si>
  <si>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</si>
  <si>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</si>
  <si>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</si>
  <si>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</si>
  <si>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</si>
  <si>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</si>
  <si>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</si>
  <si>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</si>
  <si>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</si>
  <si>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</si>
  <si>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</si>
  <si>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</si>
  <si>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</si>
  <si>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</si>
  <si>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</si>
  <si>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</si>
  <si>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</si>
  <si>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</si>
  <si>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</si>
  <si>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</si>
  <si>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</si>
  <si>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</si>
  <si>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</si>
  <si>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</si>
  <si>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</si>
  <si>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</si>
  <si>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</si>
  <si>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</si>
  <si>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</si>
  <si>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</si>
  <si>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</si>
  <si>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</si>
  <si>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</si>
  <si>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</si>
  <si>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</si>
  <si>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</si>
  <si>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</si>
  <si>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</si>
  <si>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</si>
  <si>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</si>
  <si>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</si>
  <si>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</si>
  <si>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</si>
  <si>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</si>
  <si>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</si>
  <si>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</si>
  <si>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</si>
  <si>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</si>
  <si>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</si>
  <si>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</si>
  <si>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</si>
  <si>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</si>
  <si>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</si>
  <si>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</si>
  <si>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</si>
  <si>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</si>
  <si>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</si>
  <si>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</si>
  <si>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</si>
  <si>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</si>
  <si>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</si>
  <si>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</si>
  <si>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</si>
  <si>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</si>
  <si>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</si>
  <si>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</si>
  <si>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</si>
  <si>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</si>
  <si>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</si>
  <si>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</si>
  <si>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</si>
  <si>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</si>
  <si>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</si>
  <si>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</si>
  <si>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</si>
  <si>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</si>
  <si>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</si>
  <si>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</si>
  <si>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</si>
  <si>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</si>
  <si>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</si>
  <si>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</si>
  <si>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</si>
  <si>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</si>
  <si>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</si>
  <si>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</si>
  <si>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</si>
  <si>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</si>
  <si>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</si>
  <si>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</si>
  <si>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</si>
  <si>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</si>
  <si>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</si>
  <si>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</si>
  <si>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</si>
  <si>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</si>
  <si>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</si>
  <si>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</si>
  <si>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</si>
  <si>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</si>
  <si>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</si>
  <si>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</si>
  <si>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</si>
  <si>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</si>
  <si>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</si>
  <si>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</si>
  <si>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</si>
  <si>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</si>
  <si>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</si>
  <si>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</si>
  <si>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</si>
  <si>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</si>
  <si>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</si>
  <si>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</si>
  <si>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</si>
  <si>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</si>
  <si>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</si>
  <si>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</si>
  <si>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</si>
  <si>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</si>
  <si>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</si>
  <si>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</si>
  <si>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</si>
  <si>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</si>
  <si>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</si>
  <si>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</si>
  <si>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</si>
  <si>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</si>
  <si>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</si>
  <si>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</si>
  <si>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</si>
  <si>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</si>
  <si>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</si>
  <si>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</si>
  <si>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</si>
  <si>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</si>
  <si>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</si>
  <si>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</si>
  <si>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</si>
  <si>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</si>
  <si>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</si>
  <si>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</si>
  <si>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</si>
  <si>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</si>
  <si>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</si>
  <si>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</si>
  <si>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</si>
  <si>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</si>
  <si>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</si>
  <si>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</si>
  <si>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</si>
  <si>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</si>
  <si>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</si>
  <si>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</si>
  <si>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</si>
  <si>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</si>
  <si>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</si>
  <si>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</si>
  <si>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</si>
  <si>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</si>
  <si>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</si>
  <si>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</si>
  <si>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</si>
  <si>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</si>
  <si>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</si>
  <si>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</si>
  <si>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</si>
  <si>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</si>
  <si>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</si>
  <si>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</si>
  <si>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</si>
  <si>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</si>
  <si>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</si>
  <si>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</si>
  <si>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</si>
  <si>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</si>
  <si>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</si>
  <si>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</si>
  <si>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</si>
  <si>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</si>
  <si>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</si>
  <si>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</si>
  <si>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</si>
  <si>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</si>
  <si>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</si>
  <si>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</si>
  <si>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</si>
  <si>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</si>
  <si>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</si>
  <si>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</si>
  <si>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</si>
  <si>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</si>
  <si>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</si>
  <si>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</si>
  <si>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</si>
  <si>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</si>
  <si>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</si>
  <si>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</si>
  <si>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</si>
  <si>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</si>
  <si>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</si>
  <si>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</si>
  <si>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</si>
  <si>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</si>
  <si>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</si>
  <si>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</si>
  <si>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</si>
  <si>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</si>
  <si>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</si>
  <si>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</si>
  <si>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</si>
  <si>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</si>
  <si>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</si>
  <si>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</si>
  <si>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</si>
  <si>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</si>
  <si>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</si>
  <si>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</si>
  <si>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</si>
  <si>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</si>
  <si>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</si>
  <si>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</si>
  <si>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</si>
  <si>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</si>
  <si>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</si>
  <si>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</si>
  <si>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</si>
  <si>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</si>
  <si>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</si>
  <si>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</si>
  <si>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</si>
  <si>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</si>
  <si>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</si>
  <si>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</si>
  <si>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</si>
  <si>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</si>
  <si>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</si>
  <si>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</si>
  <si>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</si>
  <si>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</si>
  <si>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</si>
  <si>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</si>
  <si>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</si>
  <si>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</si>
  <si>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</si>
  <si>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</si>
  <si>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</si>
  <si>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</si>
  <si>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</si>
  <si>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</si>
  <si>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</si>
  <si>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</si>
  <si>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</si>
  <si>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</si>
  <si>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</si>
  <si>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</si>
  <si>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</si>
  <si>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</si>
  <si>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</si>
  <si>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</si>
  <si>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</si>
  <si>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</si>
  <si>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</si>
  <si>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</si>
  <si>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</si>
  <si>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</si>
  <si>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</si>
  <si>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</si>
  <si>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</si>
  <si>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</si>
  <si>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</si>
  <si>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</si>
  <si>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</si>
  <si>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</si>
  <si>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</si>
  <si>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</si>
  <si>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</si>
  <si>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</si>
  <si>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</si>
  <si>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</si>
  <si>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</si>
  <si>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</si>
  <si>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</si>
  <si>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</si>
  <si>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</si>
  <si>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</si>
  <si>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</si>
  <si>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</si>
  <si>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</si>
  <si>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</si>
  <si>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</si>
  <si>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</si>
  <si>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</si>
  <si>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</si>
  <si>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</si>
  <si>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</si>
  <si>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</si>
  <si>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</si>
  <si>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</si>
  <si>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</si>
  <si>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</si>
  <si>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</si>
  <si>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</si>
  <si>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</si>
  <si>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</si>
  <si>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</si>
  <si>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</si>
  <si>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</si>
  <si>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</si>
  <si>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</si>
  <si>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</si>
  <si>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</si>
  <si>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</si>
  <si>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</si>
  <si>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</si>
  <si>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</si>
  <si>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</si>
  <si>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</si>
  <si>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</si>
  <si>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</si>
  <si>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</si>
  <si>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</si>
  <si>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</si>
  <si>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</si>
  <si>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</si>
  <si>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</si>
  <si>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</si>
  <si>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</si>
  <si>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</si>
  <si>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</si>
  <si>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</si>
  <si>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</si>
  <si>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</si>
  <si>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</si>
  <si>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</si>
  <si>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</si>
  <si>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</si>
  <si>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</si>
  <si>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</si>
  <si>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</si>
  <si>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</si>
  <si>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</si>
  <si>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</si>
  <si>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</si>
  <si>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</si>
  <si>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</si>
  <si>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</si>
  <si>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</si>
  <si>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</si>
  <si>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</si>
  <si>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</si>
  <si>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</si>
  <si>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</si>
  <si>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</si>
  <si>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</si>
  <si>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</si>
  <si>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</si>
  <si>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</si>
  <si>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</si>
  <si>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</si>
  <si>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</si>
  <si>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</si>
  <si>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</si>
  <si>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</si>
  <si>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</si>
  <si>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</si>
  <si>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</si>
  <si>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</si>
  <si>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</si>
  <si>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</si>
  <si>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</si>
  <si>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</si>
  <si>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</si>
  <si>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</si>
  <si>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</si>
  <si>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</si>
  <si>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</si>
  <si>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</si>
  <si>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</si>
  <si>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</si>
  <si>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</si>
  <si>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</si>
  <si>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</si>
  <si>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</si>
  <si>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</si>
  <si>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</si>
  <si>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</si>
  <si>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</si>
  <si>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</si>
  <si>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</si>
  <si>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</si>
  <si>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</si>
  <si>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</si>
  <si>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</si>
  <si>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</si>
  <si>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</si>
  <si>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</si>
  <si>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</si>
  <si>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</si>
  <si>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</si>
  <si>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</si>
  <si>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</si>
  <si>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</si>
  <si>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</si>
  <si>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</si>
  <si>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</si>
  <si>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</si>
  <si>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</si>
  <si>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</si>
  <si>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</si>
  <si>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</si>
  <si>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</si>
  <si>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</si>
  <si>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</si>
  <si>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</si>
  <si>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</si>
  <si>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</si>
  <si>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</si>
  <si>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</si>
  <si>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</si>
  <si>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</si>
  <si>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</si>
  <si>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</si>
  <si>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</si>
  <si>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</si>
  <si>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</si>
  <si>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</si>
  <si>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</si>
  <si>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</si>
  <si>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</si>
  <si>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</si>
  <si>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</si>
  <si>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</si>
  <si>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</si>
  <si>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</si>
  <si>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</si>
  <si>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</si>
  <si>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</si>
  <si>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</si>
  <si>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</si>
  <si>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</si>
  <si>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</si>
  <si>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</si>
  <si>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</si>
  <si>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</si>
  <si>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</si>
  <si>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</si>
  <si>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</si>
  <si>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</si>
  <si>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</si>
  <si>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</si>
  <si>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</si>
  <si>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</si>
  <si>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</si>
  <si>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</si>
  <si>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</si>
  <si>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</si>
  <si>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</si>
  <si>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</si>
  <si>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</si>
  <si>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</si>
  <si>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</si>
  <si>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</si>
  <si>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</si>
  <si>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</si>
  <si>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</si>
  <si>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</si>
  <si>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</si>
  <si>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</si>
  <si>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</si>
  <si>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</si>
  <si>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</si>
  <si>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</si>
  <si>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</si>
  <si>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</si>
  <si>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</si>
  <si>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</si>
  <si>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</si>
  <si>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</si>
  <si>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</si>
  <si>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</si>
  <si>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</si>
  <si>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</si>
  <si>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</si>
  <si>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</si>
  <si>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</si>
  <si>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</si>
  <si>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</si>
  <si>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</si>
  <si>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</si>
  <si>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</si>
  <si>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</si>
  <si>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</si>
  <si>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</si>
  <si>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</si>
  <si>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</si>
  <si>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</si>
  <si>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</si>
  <si>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</si>
  <si>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</si>
  <si>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</si>
  <si>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</si>
  <si>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</si>
  <si>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</si>
  <si>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</si>
  <si>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</si>
  <si>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</si>
  <si>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</si>
  <si>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</si>
  <si>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</si>
  <si>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</si>
  <si>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</si>
  <si>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</si>
  <si>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</si>
  <si>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</si>
  <si>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</si>
  <si>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</si>
  <si>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</si>
  <si>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</si>
  <si>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</si>
  <si>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</si>
  <si>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</si>
  <si>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</si>
  <si>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</si>
  <si>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</si>
  <si>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</si>
  <si>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</si>
  <si>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</si>
  <si>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</si>
  <si>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</si>
  <si>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</si>
  <si>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</si>
  <si>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</si>
  <si>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</si>
  <si>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</si>
  <si>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</si>
  <si>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</si>
  <si>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</si>
  <si>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</si>
  <si>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</si>
  <si>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</si>
  <si>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</si>
  <si>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</si>
  <si>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</si>
  <si>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</si>
  <si>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</si>
  <si>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</si>
  <si>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</si>
  <si>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</si>
  <si>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</si>
  <si>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</si>
  <si>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</si>
  <si>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</si>
  <si>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</si>
  <si>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</si>
  <si>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</si>
  <si>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</si>
  <si>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</si>
  <si>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</si>
  <si>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</si>
  <si>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</si>
  <si>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</si>
  <si>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</si>
  <si>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</si>
  <si>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</si>
  <si>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</si>
  <si>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</si>
  <si>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</si>
  <si>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</si>
  <si>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</si>
  <si>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</si>
  <si>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</si>
  <si>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</si>
  <si>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</si>
  <si>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</si>
  <si>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</si>
  <si>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</si>
  <si>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</si>
  <si>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</si>
  <si>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</si>
  <si>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</si>
  <si>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</si>
  <si>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</si>
  <si>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</si>
  <si>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</si>
  <si>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</si>
  <si>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</si>
  <si>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</si>
  <si>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</si>
  <si>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</si>
  <si>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</si>
  <si>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</si>
  <si>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</si>
  <si>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</si>
  <si>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</si>
  <si>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</si>
  <si>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</si>
  <si>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</si>
  <si>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</si>
  <si>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</si>
  <si>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</si>
  <si>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</si>
  <si>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</si>
  <si>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</si>
  <si>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</si>
  <si>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</si>
  <si>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</si>
  <si>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</si>
  <si>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</si>
  <si>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</si>
  <si>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</si>
  <si>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</si>
  <si>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</si>
  <si>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</si>
  <si>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</si>
  <si>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</si>
  <si>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</si>
  <si>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</si>
  <si>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</si>
  <si>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</si>
  <si>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</si>
  <si>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</si>
  <si>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</si>
  <si>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</si>
  <si>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</si>
  <si>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</si>
  <si>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</si>
  <si>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</si>
  <si>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</si>
  <si>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</si>
  <si>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</si>
  <si>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</si>
  <si>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</si>
  <si>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</si>
  <si>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</si>
  <si>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</si>
  <si>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</si>
  <si>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</si>
  <si>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</si>
  <si>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</si>
  <si>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</si>
  <si>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</si>
  <si>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</si>
  <si>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</si>
  <si>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</si>
  <si>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</si>
  <si>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</si>
  <si>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</si>
  <si>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</si>
  <si>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</si>
  <si>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</si>
  <si>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</si>
  <si>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</si>
  <si>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</si>
  <si>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</si>
  <si>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</si>
  <si>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</si>
  <si>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</si>
  <si>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</si>
  <si>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</si>
  <si>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</si>
  <si>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</si>
  <si>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</si>
  <si>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</si>
  <si>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</si>
  <si>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</si>
  <si>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</si>
  <si>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</si>
  <si>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</si>
  <si>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</si>
  <si>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</si>
  <si>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</si>
  <si>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</si>
  <si>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</si>
  <si>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</si>
  <si>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</si>
  <si>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</si>
  <si>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</si>
  <si>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</si>
  <si>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</si>
  <si>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</si>
  <si>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</si>
  <si>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</si>
  <si>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</si>
  <si>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</si>
  <si>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</si>
  <si>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</si>
  <si>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</si>
  <si>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</si>
  <si>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</si>
  <si>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</si>
  <si>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</si>
  <si>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</si>
  <si>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</si>
  <si>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</si>
  <si>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</si>
  <si>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</si>
  <si>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</si>
  <si>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</si>
  <si>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</si>
  <si>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</si>
  <si>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</si>
  <si>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</si>
  <si>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</si>
  <si>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</si>
  <si>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</si>
  <si>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</si>
  <si>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</si>
  <si>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</si>
  <si>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</si>
  <si>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</si>
  <si>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</si>
  <si>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</si>
  <si>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</si>
  <si>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</si>
  <si>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</si>
  <si>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</si>
  <si>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</si>
  <si>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</si>
  <si>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</si>
  <si>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</si>
  <si>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</si>
  <si>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</si>
  <si>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</si>
  <si>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</si>
  <si>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</si>
  <si>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</si>
  <si>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</si>
  <si>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</si>
  <si>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</si>
  <si>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</si>
  <si>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</si>
  <si>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</si>
  <si>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</si>
  <si>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</si>
  <si>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</si>
  <si>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</si>
  <si>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</si>
  <si>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</si>
  <si>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</si>
  <si>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</si>
  <si>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</si>
  <si>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</si>
  <si>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</si>
  <si>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</si>
  <si>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</si>
  <si>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</si>
  <si>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</si>
  <si>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</si>
  <si>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</si>
  <si>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</si>
  <si>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</si>
  <si>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</si>
  <si>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</si>
  <si>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</si>
  <si>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</si>
  <si>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</si>
  <si>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</si>
  <si>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</si>
  <si>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</si>
  <si>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</si>
  <si>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</si>
  <si>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</si>
  <si>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</si>
  <si>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</si>
  <si>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</si>
  <si>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</si>
  <si>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</si>
  <si>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</si>
  <si>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</si>
  <si>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</si>
  <si>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</si>
  <si>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</si>
  <si>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</si>
  <si>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</si>
  <si>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</si>
  <si>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</si>
  <si>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</si>
  <si>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</si>
  <si>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</si>
  <si>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</si>
  <si>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</si>
  <si>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</si>
  <si>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</si>
  <si>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</si>
  <si>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</si>
  <si>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</si>
  <si>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</si>
  <si>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</si>
  <si>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</si>
  <si>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</si>
  <si>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</si>
  <si>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</si>
  <si>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</si>
  <si>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</si>
  <si>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</si>
  <si>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</si>
  <si>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</si>
  <si>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</si>
  <si>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</si>
  <si>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</si>
  <si>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</si>
  <si>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</si>
  <si>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</si>
  <si>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</si>
  <si>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</si>
  <si>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</si>
  <si>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</si>
  <si>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</si>
  <si>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</si>
  <si>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</si>
  <si>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</si>
  <si>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</si>
  <si>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</si>
  <si>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</si>
  <si>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</si>
  <si>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</si>
  <si>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</si>
  <si>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</si>
  <si>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</si>
  <si>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</si>
  <si>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</si>
  <si>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</si>
  <si>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</si>
  <si>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</si>
  <si>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</si>
  <si>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</si>
  <si>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</si>
  <si>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</si>
  <si>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</si>
  <si>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</si>
  <si>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</si>
  <si>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</si>
  <si>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</si>
  <si>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</si>
  <si>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</si>
  <si>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</si>
  <si>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</si>
  <si>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</si>
  <si>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</si>
  <si>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</si>
  <si>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</si>
  <si>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</si>
  <si>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</si>
  <si>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</si>
  <si>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</si>
  <si>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</si>
  <si>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</si>
  <si>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</si>
  <si>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</si>
  <si>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</si>
  <si>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</si>
  <si>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</si>
  <si>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</si>
  <si>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</si>
  <si>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</si>
  <si>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</si>
  <si>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</si>
  <si>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</si>
  <si>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</si>
  <si>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</si>
  <si>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</si>
  <si>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</si>
  <si>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</si>
  <si>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</si>
  <si>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</si>
  <si>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</si>
  <si>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</si>
  <si>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</si>
  <si>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</si>
  <si>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</si>
  <si>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</si>
  <si>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</si>
  <si>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</si>
  <si>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</si>
  <si>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</si>
  <si>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</si>
  <si>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</si>
  <si>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</si>
  <si>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</si>
  <si>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</si>
  <si>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</si>
  <si>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</si>
  <si>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</si>
  <si>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</si>
  <si>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</si>
  <si>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</si>
  <si>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</si>
  <si>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</si>
  <si>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</si>
  <si>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</si>
  <si>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</si>
  <si>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</si>
  <si>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</si>
  <si>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</si>
  <si>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</si>
  <si>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</si>
  <si>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</si>
  <si>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</si>
  <si>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</si>
  <si>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</si>
  <si>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</si>
  <si>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</si>
  <si>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</si>
  <si>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</si>
  <si>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</si>
  <si>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</si>
  <si>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</si>
  <si>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</si>
  <si>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</si>
  <si>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</si>
  <si>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</si>
  <si>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</si>
  <si>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</si>
  <si>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</si>
  <si>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</si>
  <si>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</si>
  <si>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</si>
  <si>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</si>
  <si>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</si>
  <si>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</si>
  <si>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</si>
  <si>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</si>
  <si>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</si>
  <si>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</si>
  <si>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</si>
  <si>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</si>
  <si>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</si>
  <si>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</si>
  <si>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</si>
  <si>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</si>
  <si>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</si>
  <si>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</si>
  <si>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</si>
  <si>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</si>
  <si>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</si>
  <si>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</si>
  <si>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</si>
  <si>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</si>
  <si>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</si>
  <si>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</si>
  <si>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</si>
  <si>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</si>
  <si>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</si>
  <si>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</si>
  <si>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</si>
  <si>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</si>
  <si>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</si>
  <si>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</si>
  <si>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</si>
  <si>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</si>
  <si>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</si>
  <si>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</si>
  <si>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</si>
  <si>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</si>
  <si>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</si>
  <si>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</si>
  <si>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</si>
  <si>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</si>
  <si>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</si>
  <si>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</si>
  <si>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</si>
  <si>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</si>
  <si>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</si>
  <si>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</si>
  <si>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</si>
  <si>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</si>
  <si>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</si>
  <si>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</si>
  <si>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</si>
  <si>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</si>
  <si>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</si>
  <si>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</si>
  <si>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</si>
  <si>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</si>
  <si>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</si>
  <si>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</si>
  <si>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</si>
  <si>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</si>
  <si>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</si>
  <si>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</si>
  <si>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</si>
  <si>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</si>
  <si>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</si>
  <si>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</si>
  <si>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</si>
  <si>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</si>
  <si>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</si>
  <si>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</si>
  <si>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</si>
  <si>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</si>
  <si>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</si>
  <si>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</si>
  <si>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</si>
  <si>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</si>
  <si>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</si>
  <si>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</si>
  <si>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</si>
  <si>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</si>
  <si>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</si>
  <si>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</si>
  <si>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</si>
  <si>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</si>
  <si>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</si>
  <si>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</si>
  <si>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</si>
  <si>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</si>
  <si>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</si>
  <si>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</si>
  <si>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</si>
  <si>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</si>
  <si>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</si>
  <si>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</si>
  <si>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</si>
  <si>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</si>
  <si>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</si>
  <si>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</si>
  <si>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</si>
  <si>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</si>
  <si>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</si>
  <si>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</si>
  <si>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</si>
  <si>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</si>
  <si>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</si>
  <si>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</si>
  <si>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</si>
  <si>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</si>
  <si>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</si>
  <si>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</si>
  <si>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</si>
  <si>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</si>
  <si>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</si>
  <si>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</si>
  <si>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</si>
  <si>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</si>
  <si>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</si>
  <si>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</si>
  <si>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</si>
  <si>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</si>
  <si>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</si>
  <si>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</si>
  <si>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</si>
  <si>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</si>
  <si>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</si>
  <si>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</si>
  <si>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</si>
  <si>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</si>
  <si>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</si>
  <si>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</si>
  <si>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</si>
  <si>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</si>
  <si>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</si>
  <si>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</si>
  <si>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</si>
  <si>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</si>
  <si>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</si>
  <si>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</si>
  <si>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</si>
  <si>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</si>
  <si>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</si>
  <si>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</si>
  <si>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</si>
  <si>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</si>
  <si>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</si>
  <si>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</si>
  <si>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</si>
  <si>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</si>
  <si>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</si>
  <si>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</si>
  <si>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</si>
  <si>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</si>
  <si>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</si>
  <si>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</si>
  <si>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</si>
  <si>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</si>
  <si>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</si>
  <si>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</si>
  <si>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</si>
  <si>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</si>
  <si>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</si>
  <si>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</si>
  <si>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</si>
  <si>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</si>
  <si>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</si>
  <si>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</si>
  <si>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</si>
  <si>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</si>
  <si>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</si>
  <si>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</si>
  <si>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</si>
  <si>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</si>
  <si>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</si>
  <si>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</si>
  <si>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</si>
  <si>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</si>
  <si>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</si>
  <si>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</si>
  <si>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</si>
  <si>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</si>
  <si>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</si>
  <si>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</si>
  <si>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</si>
  <si>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</si>
  <si>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</si>
  <si>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</si>
  <si>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</si>
  <si>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</si>
  <si>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</si>
  <si>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</si>
  <si>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</si>
  <si>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</si>
  <si>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</si>
  <si>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</si>
  <si>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</si>
  <si>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</si>
  <si>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</si>
  <si>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</si>
  <si>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</si>
  <si>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</si>
  <si>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</si>
  <si>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</si>
  <si>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</si>
  <si>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</si>
  <si>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</si>
  <si>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</si>
  <si>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</si>
  <si>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</si>
  <si>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</si>
  <si>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</si>
  <si>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</si>
  <si>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</si>
  <si>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</si>
  <si>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</si>
  <si>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</si>
  <si>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</si>
  <si>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</si>
  <si>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</si>
  <si>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</si>
  <si>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</si>
  <si>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</si>
  <si>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</si>
  <si>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</si>
  <si>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</si>
  <si>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</si>
  <si>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</si>
  <si>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</si>
  <si>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</si>
  <si>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</si>
  <si>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</si>
  <si>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</si>
  <si>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</si>
  <si>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</si>
  <si>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</si>
  <si>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</si>
  <si>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</si>
  <si>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</si>
  <si>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</si>
  <si>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</si>
  <si>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</si>
  <si>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</si>
  <si>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</si>
  <si>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</si>
  <si>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</si>
  <si>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</si>
  <si>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</si>
  <si>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</si>
  <si>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</si>
  <si>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</si>
  <si>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</si>
  <si>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</si>
  <si>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</si>
  <si>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</si>
  <si>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</si>
  <si>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</si>
  <si>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</si>
  <si>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</si>
  <si>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</si>
  <si>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</si>
  <si>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</si>
  <si>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</si>
  <si>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</si>
  <si>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</si>
  <si>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</si>
  <si>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</si>
  <si>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</si>
  <si>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</si>
  <si>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</si>
  <si>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</si>
  <si>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</si>
  <si>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</si>
  <si>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</si>
  <si>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</si>
  <si>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</si>
  <si>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</si>
  <si>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</si>
  <si>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</si>
  <si>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</si>
  <si>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</si>
  <si>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</si>
  <si>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</si>
  <si>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</si>
  <si>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</si>
  <si>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</si>
  <si>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</si>
  <si>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</si>
  <si>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</si>
  <si>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</si>
  <si>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</si>
  <si>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</si>
  <si>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</si>
  <si>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</si>
  <si>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</si>
  <si>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</si>
  <si>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</si>
  <si>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</si>
  <si>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</si>
  <si>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</si>
  <si>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</si>
  <si>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</si>
  <si>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</si>
  <si>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</si>
  <si>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</si>
  <si>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</si>
  <si>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</si>
  <si>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</si>
  <si>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</si>
  <si>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</si>
  <si>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</si>
  <si>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</si>
  <si>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</si>
  <si>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</si>
  <si>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</si>
  <si>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</si>
  <si>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</si>
  <si>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</si>
  <si>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</si>
  <si>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</si>
  <si>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</si>
  <si>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</si>
  <si>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</si>
  <si>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</si>
  <si>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</si>
  <si>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</si>
  <si>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</si>
  <si>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</si>
  <si>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</si>
  <si>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</si>
  <si>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</si>
  <si>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</si>
  <si>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</si>
  <si>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</si>
  <si>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</si>
  <si>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</si>
  <si>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</si>
  <si>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</si>
  <si>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</si>
  <si>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</si>
  <si>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</si>
  <si>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</si>
  <si>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</si>
  <si>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</si>
  <si>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</si>
  <si>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</si>
  <si>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</si>
  <si>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</si>
  <si>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</si>
  <si>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</si>
  <si>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</si>
  <si>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</si>
  <si>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</si>
  <si>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</si>
  <si>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</si>
  <si>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</si>
  <si>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</si>
  <si>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</si>
  <si>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</si>
  <si>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</si>
  <si>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</si>
  <si>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</si>
  <si>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</si>
  <si>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</si>
  <si>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</si>
  <si>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</si>
  <si>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</si>
  <si>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</si>
  <si>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</si>
  <si>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</si>
  <si>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</si>
  <si>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</si>
  <si>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</si>
  <si>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</si>
  <si>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</si>
  <si>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</si>
  <si>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</si>
  <si>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</si>
  <si>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</si>
  <si>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</si>
  <si>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</si>
  <si>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</si>
  <si>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</si>
  <si>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</si>
  <si>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</si>
  <si>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</si>
  <si>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</si>
  <si>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</si>
  <si>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</si>
  <si>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</si>
  <si>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</si>
  <si>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</si>
  <si>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</si>
  <si>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</si>
  <si>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</si>
  <si>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</si>
  <si>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</si>
  <si>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</si>
  <si>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</si>
  <si>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</si>
  <si>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</si>
  <si>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</si>
  <si>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</si>
  <si>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</si>
  <si>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</si>
  <si>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</si>
  <si>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</si>
  <si>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</si>
  <si>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</si>
  <si>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</si>
  <si>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</si>
  <si>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</si>
  <si>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</si>
  <si>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</si>
  <si>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</si>
  <si>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</si>
  <si>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</si>
  <si>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</si>
  <si>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</si>
  <si>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</si>
  <si>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</si>
  <si>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</si>
  <si>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</si>
  <si>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</si>
  <si>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</si>
  <si>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</si>
  <si>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</si>
  <si>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</si>
  <si>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</si>
  <si>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</si>
  <si>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</si>
  <si>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</si>
  <si>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</si>
  <si>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</si>
  <si>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</si>
  <si>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</si>
  <si>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</si>
  <si>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</si>
  <si>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</si>
  <si>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</si>
  <si>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</si>
  <si>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</si>
  <si>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</si>
  <si>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</si>
  <si>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</si>
  <si>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</si>
  <si>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</si>
  <si>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</si>
  <si>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</si>
  <si>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</si>
  <si>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</si>
  <si>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</si>
  <si>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</si>
  <si>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</si>
  <si>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</si>
  <si>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</si>
  <si>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</si>
  <si>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</si>
  <si>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</si>
  <si>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</si>
  <si>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</si>
  <si>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</si>
  <si>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</si>
  <si>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</si>
  <si>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</si>
  <si>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</si>
  <si>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</si>
  <si>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</si>
  <si>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</si>
  <si>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</si>
  <si>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</si>
  <si>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</si>
  <si>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</si>
  <si>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</si>
  <si>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</si>
  <si>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</si>
  <si>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</si>
  <si>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</si>
  <si>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</si>
  <si>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</si>
  <si>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</si>
  <si>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</si>
  <si>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</si>
  <si>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</si>
  <si>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</si>
  <si>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</si>
  <si>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</si>
  <si>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</si>
  <si>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</si>
  <si>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</si>
  <si>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</si>
  <si>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</si>
  <si>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</si>
  <si>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</si>
  <si>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</si>
  <si>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</si>
  <si>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</si>
  <si>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</si>
  <si>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</si>
  <si>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</si>
  <si>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</si>
  <si>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</si>
  <si>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</si>
  <si>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</si>
  <si>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</si>
  <si>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</si>
  <si>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</si>
  <si>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</si>
  <si>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</si>
  <si>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</si>
  <si>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</si>
  <si>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</si>
  <si>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</si>
  <si>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</si>
  <si>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</si>
  <si>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</si>
  <si>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</si>
  <si>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</si>
  <si>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</si>
  <si>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</si>
  <si>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</si>
  <si>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</si>
  <si>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</si>
  <si>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</si>
  <si>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</si>
  <si>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</si>
  <si>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</si>
  <si>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</si>
  <si>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</si>
  <si>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</si>
  <si>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</si>
  <si>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</si>
  <si>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</si>
  <si>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</si>
  <si>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</si>
  <si>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</si>
  <si>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</si>
  <si>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</si>
  <si>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</si>
  <si>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</si>
  <si>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</si>
  <si>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</si>
  <si>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</si>
  <si>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</si>
  <si>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</si>
  <si>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</si>
  <si>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</si>
  <si>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</si>
  <si>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</si>
  <si>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</si>
  <si>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</si>
  <si>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</si>
  <si>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</si>
  <si>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</si>
  <si>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</si>
  <si>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</si>
  <si>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</si>
  <si>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</si>
  <si>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</si>
  <si>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</si>
  <si>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</si>
  <si>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</si>
  <si>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</si>
  <si>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</si>
  <si>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</si>
  <si>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</si>
  <si>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</si>
  <si>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</si>
  <si>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</si>
  <si>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</si>
  <si>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</si>
  <si>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</si>
  <si>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</si>
  <si>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</si>
  <si>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</si>
  <si>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</si>
  <si>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</si>
  <si>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</si>
  <si>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</si>
  <si>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</si>
  <si>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</si>
  <si>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</si>
  <si>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</si>
  <si>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</si>
  <si>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</si>
  <si>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</si>
  <si>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</si>
  <si>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</si>
  <si>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</si>
  <si>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</si>
  <si>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</si>
  <si>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</si>
  <si>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</si>
  <si>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</si>
  <si>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</si>
  <si>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</si>
  <si>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</si>
  <si>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</si>
  <si>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</si>
  <si>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</si>
  <si>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</si>
  <si>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</si>
  <si>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</si>
  <si>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</si>
  <si>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</si>
  <si>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</si>
  <si>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</si>
  <si>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</si>
  <si>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</si>
  <si>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</si>
  <si>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</si>
  <si>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</si>
  <si>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</si>
  <si>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</si>
  <si>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</si>
  <si>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</si>
  <si>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</si>
  <si>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</si>
  <si>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</si>
  <si>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</si>
  <si>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</si>
  <si>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</si>
  <si>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</si>
  <si>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</si>
  <si>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</si>
  <si>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</si>
  <si>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</si>
  <si>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</si>
  <si>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</si>
  <si>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</si>
  <si>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</si>
  <si>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</si>
  <si>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</si>
  <si>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</si>
  <si>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</si>
  <si>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</si>
  <si>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</si>
  <si>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</si>
  <si>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</si>
  <si>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</si>
  <si>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</si>
  <si>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</si>
  <si>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</si>
  <si>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</si>
  <si>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</si>
  <si>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</si>
  <si>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</si>
  <si>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</si>
  <si>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</si>
  <si>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</si>
  <si>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</si>
  <si>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</si>
  <si>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</si>
  <si>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</si>
  <si>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</si>
  <si>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</si>
  <si>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</si>
  <si>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</si>
  <si>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</si>
  <si>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</si>
  <si>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</si>
  <si>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</si>
  <si>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</si>
  <si>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</si>
  <si>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</si>
  <si>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</si>
  <si>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</si>
  <si>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</si>
  <si>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</si>
  <si>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</si>
  <si>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</si>
  <si>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</si>
  <si>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</si>
  <si>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</si>
  <si>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</si>
  <si>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</si>
  <si>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</si>
  <si>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</si>
  <si>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</si>
  <si>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</si>
  <si>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</si>
  <si>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</si>
  <si>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</si>
  <si>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</si>
  <si>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</si>
  <si>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</si>
  <si>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</si>
  <si>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</si>
  <si>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</si>
  <si>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</si>
  <si>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</si>
  <si>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</si>
  <si>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</si>
  <si>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</si>
  <si>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</si>
  <si>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</si>
  <si>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</si>
  <si>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</si>
  <si>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</si>
  <si>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</si>
  <si>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</si>
  <si>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</si>
  <si>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</si>
  <si>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</si>
  <si>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</si>
  <si>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</si>
  <si>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</si>
  <si>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</si>
  <si>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</si>
  <si>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</si>
  <si>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</si>
  <si>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</si>
  <si>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</si>
  <si>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</si>
  <si>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</si>
  <si>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</si>
  <si>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</si>
  <si>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</si>
  <si>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</si>
  <si>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</si>
  <si>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</si>
  <si>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</si>
  <si>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</si>
  <si>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</si>
  <si>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</si>
  <si>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</si>
  <si>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</si>
  <si>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</si>
  <si>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</si>
  <si>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</si>
  <si>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</si>
  <si>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</si>
  <si>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</si>
  <si>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</si>
  <si>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</si>
  <si>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</si>
  <si>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</si>
  <si>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</si>
  <si>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</si>
  <si>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</si>
  <si>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</si>
  <si>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</si>
  <si>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</si>
  <si>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</si>
  <si>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</si>
  <si>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</si>
  <si>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</si>
  <si>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</si>
  <si>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</si>
  <si>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</si>
  <si>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</si>
  <si>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</si>
  <si>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</si>
  <si>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</si>
  <si>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</si>
  <si>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</si>
  <si>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</si>
  <si>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</si>
  <si>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</si>
  <si>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</si>
  <si>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</si>
  <si>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</si>
  <si>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</si>
  <si>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</si>
  <si>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</si>
  <si>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</si>
  <si>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</si>
  <si>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</si>
  <si>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</si>
  <si>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</si>
  <si>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</si>
  <si>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</si>
  <si>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</si>
  <si>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</si>
  <si>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</si>
  <si>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</si>
  <si>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</si>
  <si>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</si>
  <si>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</si>
  <si>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</si>
  <si>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</si>
  <si>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</si>
  <si>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</si>
  <si>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</si>
  <si>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</si>
  <si>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</si>
  <si>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</si>
  <si>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</si>
  <si>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</si>
  <si>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</si>
  <si>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</si>
  <si>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</si>
  <si>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</si>
  <si>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</si>
  <si>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</si>
  <si>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</si>
  <si>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</si>
  <si>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</si>
  <si>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</si>
  <si>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</si>
  <si>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</si>
  <si>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</si>
  <si>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</si>
  <si>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</si>
  <si>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</si>
  <si>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</si>
  <si>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</si>
  <si>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</si>
  <si>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</si>
  <si>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</si>
  <si>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</si>
  <si>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</si>
  <si>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</si>
  <si>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</si>
  <si>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</si>
  <si>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</si>
  <si>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</si>
  <si>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</si>
  <si>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</si>
  <si>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</si>
  <si>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</si>
  <si>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</si>
  <si>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</si>
  <si>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</si>
  <si>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</si>
  <si>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</si>
  <si>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</si>
  <si>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</si>
  <si>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</si>
  <si>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</si>
  <si>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</si>
  <si>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</si>
  <si>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</si>
  <si>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</si>
  <si>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</si>
  <si>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</si>
  <si>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</si>
  <si>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</si>
  <si>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</si>
  <si>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</si>
  <si>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</si>
  <si>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</si>
  <si>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</si>
  <si>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</si>
  <si>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</si>
  <si>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</si>
  <si>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</si>
  <si>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</si>
  <si>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</si>
  <si>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</si>
  <si>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</si>
  <si>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</si>
  <si>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</si>
  <si>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</si>
  <si>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</si>
  <si>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</si>
  <si>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</si>
  <si>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</si>
  <si>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</si>
  <si>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</si>
  <si>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</si>
  <si>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</si>
  <si>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</si>
  <si>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</si>
  <si>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</si>
  <si>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</si>
  <si>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</si>
  <si>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</si>
  <si>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</si>
  <si>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</si>
  <si>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</si>
  <si>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</si>
  <si>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</si>
  <si>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</si>
  <si>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</si>
  <si>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</si>
  <si>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</si>
  <si>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</si>
  <si>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</si>
  <si>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</si>
  <si>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</si>
  <si>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</si>
  <si>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</si>
  <si>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</si>
  <si>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</si>
  <si>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</si>
  <si>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</si>
  <si>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</si>
  <si>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</si>
  <si>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</si>
  <si>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</si>
  <si>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</si>
  <si>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</si>
  <si>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</si>
  <si>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</si>
  <si>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</si>
  <si>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</si>
  <si>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</si>
  <si>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</si>
  <si>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</si>
  <si>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</si>
  <si>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</si>
  <si>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</si>
  <si>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</si>
  <si>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</si>
  <si>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</si>
  <si>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</si>
  <si>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</si>
  <si>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</si>
  <si>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</si>
  <si>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</si>
  <si>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</si>
  <si>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</si>
  <si>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</si>
  <si>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</si>
  <si>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</si>
  <si>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</si>
  <si>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</si>
  <si>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</si>
  <si>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</si>
  <si>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</si>
  <si>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</si>
  <si>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</si>
  <si>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</si>
  <si>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</si>
  <si>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</si>
  <si>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</si>
  <si>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</si>
  <si>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</si>
  <si>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</si>
  <si>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</si>
  <si>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</si>
  <si>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</si>
  <si>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</si>
  <si>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</si>
  <si>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</si>
  <si>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</si>
  <si>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</si>
  <si>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</si>
  <si>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</si>
  <si>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</si>
  <si>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</si>
  <si>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</si>
  <si>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</si>
  <si>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</si>
  <si>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</si>
  <si>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</si>
  <si>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</si>
  <si>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</si>
  <si>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</si>
  <si>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</si>
  <si>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</si>
  <si>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</si>
  <si>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</si>
  <si>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</si>
  <si>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</si>
  <si>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</si>
  <si>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</si>
  <si>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</si>
  <si>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</si>
  <si>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</si>
  <si>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</si>
  <si>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</si>
  <si>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</si>
  <si>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</si>
  <si>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</si>
  <si>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</si>
  <si>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</si>
  <si>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</si>
  <si>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</si>
  <si>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</si>
  <si>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</si>
  <si>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</si>
  <si>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</si>
  <si>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</si>
  <si>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</si>
  <si>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</si>
  <si>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</si>
  <si>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</si>
  <si>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</si>
  <si>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</si>
  <si>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</si>
  <si>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</si>
  <si>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</si>
  <si>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</si>
  <si>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</si>
  <si>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</si>
  <si>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</si>
  <si>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</si>
  <si>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</si>
  <si>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</si>
  <si>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</si>
  <si>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</si>
  <si>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</si>
  <si>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</si>
  <si>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</si>
  <si>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</si>
  <si>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</si>
  <si>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</si>
  <si>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</si>
  <si>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</si>
  <si>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</si>
  <si>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</si>
  <si>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</si>
  <si>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</si>
  <si>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</si>
  <si>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</si>
  <si>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</si>
  <si>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</si>
  <si>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</si>
  <si>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</si>
  <si>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</si>
  <si>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</si>
  <si>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</si>
  <si>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</si>
  <si>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</si>
  <si>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</si>
  <si>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</si>
  <si>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</si>
  <si>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</si>
  <si>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</si>
  <si>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</si>
  <si>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</si>
  <si>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</si>
  <si>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</si>
  <si>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</si>
  <si>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</si>
  <si>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</si>
  <si>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</si>
  <si>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</si>
  <si>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</si>
  <si>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</si>
  <si>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</si>
  <si>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</si>
  <si>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</si>
  <si>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</si>
  <si>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</si>
  <si>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</si>
  <si>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</si>
  <si>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</si>
  <si>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</si>
  <si>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</si>
  <si>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</si>
  <si>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</si>
  <si>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</si>
  <si>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</si>
  <si>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</si>
  <si>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</si>
  <si>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</si>
  <si>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</si>
  <si>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</si>
  <si>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</si>
  <si>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</si>
  <si>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</si>
  <si>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</si>
  <si>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</si>
  <si>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</si>
  <si>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</si>
  <si>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</si>
  <si>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</si>
  <si>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</si>
  <si>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</si>
  <si>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</si>
  <si>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</si>
  <si>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</si>
  <si>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</si>
  <si>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</si>
  <si>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</si>
  <si>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</si>
  <si>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</si>
  <si>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</si>
  <si>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</si>
  <si>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</si>
  <si>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</si>
  <si>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</si>
  <si>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</si>
  <si>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</si>
  <si>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</si>
  <si>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</si>
  <si>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</si>
  <si>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</si>
  <si>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</si>
  <si>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</si>
  <si>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</si>
  <si>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</si>
  <si>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</si>
  <si>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</si>
  <si>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</si>
  <si>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</si>
  <si>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</si>
  <si>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</si>
  <si>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</si>
  <si>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</si>
  <si>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</si>
  <si>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</si>
  <si>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</si>
  <si>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</si>
  <si>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</si>
  <si>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</si>
  <si>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</si>
  <si>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</si>
  <si>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</si>
  <si>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</si>
  <si>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</si>
  <si>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</si>
  <si>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</si>
  <si>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</si>
  <si>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</si>
  <si>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</si>
  <si>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</si>
  <si>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</si>
  <si>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</si>
  <si>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</si>
  <si>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</si>
  <si>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</si>
  <si>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</si>
  <si>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</si>
  <si>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</si>
  <si>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</si>
  <si>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</si>
  <si>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</si>
  <si>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</si>
  <si>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</si>
  <si>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</si>
  <si>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</si>
  <si>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</si>
  <si>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</si>
  <si>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</si>
  <si>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</si>
  <si>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</si>
  <si>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</si>
  <si>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</si>
  <si>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</si>
  <si>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</si>
  <si>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</si>
  <si>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</si>
  <si>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</si>
  <si>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</si>
  <si>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</si>
  <si>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</si>
  <si>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</si>
  <si>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</si>
  <si>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</si>
  <si>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</si>
  <si>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</si>
  <si>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</si>
  <si>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</si>
  <si>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</si>
  <si>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</si>
  <si>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</si>
  <si>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</si>
  <si>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</si>
  <si>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</si>
  <si>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</si>
  <si>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</si>
  <si>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</si>
  <si>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</si>
  <si>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</si>
  <si>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</si>
  <si>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</si>
  <si>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</si>
  <si>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</si>
  <si>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</si>
  <si>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</si>
  <si>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</si>
  <si>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</si>
  <si>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</si>
  <si>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</si>
  <si>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</si>
  <si>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</si>
  <si>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</si>
  <si>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</si>
  <si>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</si>
  <si>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</si>
  <si>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</si>
  <si>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</si>
  <si>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</si>
  <si>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</si>
  <si>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</si>
  <si>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</si>
  <si>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</si>
  <si>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</si>
  <si>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</si>
  <si>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</si>
  <si>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</si>
  <si>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</si>
  <si>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</si>
  <si>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</si>
  <si>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</si>
  <si>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</si>
  <si>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</si>
  <si>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</si>
  <si>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</si>
  <si>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</si>
  <si>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</si>
  <si>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</si>
  <si>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</si>
  <si>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</si>
  <si>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</si>
  <si>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</si>
  <si>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</si>
  <si>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</si>
  <si>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</si>
  <si>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</si>
  <si>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</si>
  <si>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</si>
  <si>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</si>
  <si>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</si>
  <si>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</si>
  <si>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</si>
  <si>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</si>
  <si>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</si>
  <si>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</si>
  <si>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</si>
  <si>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</si>
  <si>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</si>
  <si>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</si>
  <si>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</si>
  <si>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</si>
  <si>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</si>
  <si>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</si>
  <si>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</si>
  <si>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</si>
  <si>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</si>
  <si>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</si>
  <si>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</si>
  <si>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</si>
  <si>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</si>
  <si>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</si>
  <si>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</si>
  <si>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</si>
  <si>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</si>
  <si>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</si>
  <si>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</si>
  <si>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</si>
  <si>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</si>
  <si>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</si>
  <si>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</si>
  <si>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</si>
  <si>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</si>
  <si>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</si>
  <si>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</si>
  <si>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</si>
  <si>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</si>
  <si>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</si>
  <si>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</si>
  <si>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</si>
  <si>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</si>
  <si>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</si>
  <si>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</si>
  <si>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</si>
  <si>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</si>
  <si>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</si>
  <si>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</si>
  <si>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</si>
  <si>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</si>
  <si>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</si>
  <si>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</si>
  <si>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</si>
  <si>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</si>
  <si>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</si>
  <si>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</si>
  <si>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</si>
  <si>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</si>
  <si>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</si>
  <si>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</si>
  <si>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</si>
  <si>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</si>
  <si>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</si>
  <si>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</si>
  <si>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</si>
  <si>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</si>
  <si>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</si>
  <si>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</si>
  <si>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</si>
  <si>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</si>
  <si>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</si>
  <si>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</si>
  <si>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</si>
  <si>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</si>
  <si>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</si>
  <si>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</si>
  <si>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</si>
  <si>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</si>
  <si>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</si>
  <si>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</si>
  <si>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</si>
  <si>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</si>
  <si>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</si>
  <si>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</si>
  <si>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</si>
  <si>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</si>
  <si>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</si>
  <si>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</si>
  <si>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</si>
  <si>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</si>
  <si>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</si>
  <si>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</si>
  <si>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</si>
  <si>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</si>
  <si>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</si>
  <si>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</si>
  <si>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</si>
  <si>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</si>
  <si>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</si>
  <si>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</si>
  <si>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</si>
  <si>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</si>
  <si>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</si>
  <si>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</si>
  <si>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</si>
  <si>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</si>
  <si>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</si>
  <si>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</si>
  <si>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</si>
  <si>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</si>
  <si>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</si>
  <si>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</si>
  <si>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</si>
  <si>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</si>
  <si>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</si>
  <si>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</si>
  <si>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</si>
  <si>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</si>
  <si>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</si>
  <si>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</si>
  <si>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</si>
  <si>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</si>
  <si>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</si>
  <si>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</si>
  <si>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</si>
  <si>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</si>
  <si>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</si>
  <si>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</si>
  <si>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</si>
  <si>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</si>
  <si>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</si>
  <si>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</si>
  <si>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</si>
  <si>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</si>
  <si>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</si>
  <si>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</si>
  <si>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</si>
  <si>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</si>
  <si>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</si>
  <si>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</si>
  <si>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</si>
  <si>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</si>
  <si>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</si>
  <si>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</si>
  <si>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</si>
  <si>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</si>
  <si>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</si>
  <si>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</si>
  <si>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</si>
  <si>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</si>
  <si>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</si>
  <si>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</si>
  <si>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</si>
  <si>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</si>
  <si>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</si>
  <si>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</si>
  <si>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</si>
  <si>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</si>
  <si>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</si>
  <si>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</si>
  <si>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</si>
  <si>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</si>
  <si>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</si>
  <si>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</si>
  <si>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</si>
  <si>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</si>
  <si>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</si>
  <si>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</si>
  <si>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</si>
  <si>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</si>
  <si>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</si>
  <si>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</si>
  <si>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</si>
  <si>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</si>
  <si>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</si>
  <si>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</si>
  <si>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</si>
  <si>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</si>
  <si>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</si>
  <si>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</si>
  <si>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</si>
  <si>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</si>
  <si>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</si>
  <si>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</si>
  <si>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</si>
  <si>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</si>
  <si>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</si>
  <si>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</si>
  <si>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</si>
  <si>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</si>
  <si>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</si>
  <si>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</si>
  <si>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</si>
  <si>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</si>
  <si>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</si>
  <si>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</si>
  <si>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</si>
  <si>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</si>
  <si>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</si>
  <si>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</si>
  <si>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</si>
  <si>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</si>
  <si>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</si>
  <si>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</si>
  <si>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</si>
  <si>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</si>
  <si>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</si>
  <si>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</si>
  <si>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</si>
  <si>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</si>
  <si>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</si>
  <si>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</si>
  <si>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</si>
  <si>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</si>
  <si>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</si>
  <si>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</si>
  <si>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</si>
  <si>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</si>
  <si>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</si>
  <si>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</si>
  <si>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</si>
  <si>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</si>
  <si>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</si>
  <si>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</si>
  <si>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</si>
  <si>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</si>
  <si>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</si>
  <si>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</si>
  <si>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</si>
  <si>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</si>
  <si>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</si>
  <si>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</si>
  <si>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</si>
  <si>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</si>
  <si>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</si>
  <si>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</si>
  <si>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</si>
  <si>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</si>
  <si>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</si>
  <si>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</si>
  <si>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</si>
  <si>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</si>
  <si>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</si>
  <si>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</si>
  <si>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</si>
  <si>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</si>
  <si>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</si>
  <si>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</si>
  <si>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</si>
  <si>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</si>
  <si>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</si>
  <si>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</si>
  <si>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</si>
  <si>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</si>
  <si>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</si>
  <si>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</si>
  <si>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</si>
  <si>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</si>
  <si>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</si>
  <si>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</si>
  <si>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</si>
  <si>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</si>
  <si>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</si>
  <si>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</si>
  <si>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</si>
  <si>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</si>
  <si>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</si>
  <si>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</si>
  <si>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</si>
  <si>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</si>
  <si>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</si>
  <si>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</si>
  <si>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</si>
  <si>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</si>
  <si>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</si>
  <si>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</si>
  <si>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</si>
  <si>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</si>
  <si>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</si>
  <si>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</si>
  <si>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</si>
  <si>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</si>
  <si>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</si>
  <si>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</si>
  <si>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</si>
  <si>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</si>
  <si>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</si>
  <si>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</si>
  <si>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</si>
  <si>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</si>
  <si>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</si>
  <si>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</si>
  <si>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</si>
  <si>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</si>
  <si>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</si>
  <si>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</si>
  <si>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</si>
  <si>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</si>
  <si>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</si>
  <si>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</si>
  <si>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</si>
  <si>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</si>
  <si>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</si>
  <si>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</si>
  <si>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</si>
  <si>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</si>
  <si>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</si>
  <si>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</si>
  <si>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</si>
  <si>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</si>
  <si>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</si>
  <si>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</si>
  <si>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</si>
  <si>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</si>
  <si>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</si>
  <si>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</si>
  <si>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</si>
  <si>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</si>
  <si>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</si>
  <si>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</si>
  <si>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</si>
  <si>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</si>
  <si>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</si>
  <si>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</si>
  <si>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</si>
  <si>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</si>
  <si>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</si>
  <si>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</si>
  <si>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</si>
  <si>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</si>
  <si>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</si>
  <si>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</si>
  <si>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</si>
  <si>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</si>
  <si>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</si>
  <si>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</si>
  <si>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</si>
  <si>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</si>
  <si>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</si>
  <si>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</si>
  <si>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</si>
  <si>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</si>
  <si>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</si>
  <si>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</si>
  <si>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</si>
  <si>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</si>
  <si>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</si>
  <si>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</si>
  <si>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</si>
  <si>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</si>
  <si>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</si>
  <si>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</si>
  <si>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</si>
  <si>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</si>
  <si>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</si>
  <si>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</si>
  <si>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</si>
  <si>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</si>
  <si>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</si>
  <si>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</si>
  <si>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</si>
  <si>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</si>
  <si>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</si>
  <si>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</si>
  <si>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</si>
  <si>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65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</si>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</sst>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9" totalsRowShown="0" headerRowDxfId="13" tableBorderDxfId="12">
  <autoFilter ref="A1:L40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334.75043958333117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45997.698865509257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45997.698865509257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45997.698865509257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45997.698865509257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45997.698865509257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45997.698865509257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45997.698865509257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45997.698865509257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45997.698865509257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45997.698865509257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45997.698865509257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45997.698865509257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45997.698865509257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45997.698865509257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45997.698865509257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45997.698865509257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45997.698865509257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45997.698865509257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45997.698865509257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45997.698865509257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45997.698865509257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45997.698865509257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45997.698865509257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45997.698865509257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45997.698865509257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45997.698865509257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45997.698865509257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45997.698865509257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45997.698865509257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45997.698865509257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45997.698865509257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45997.698865509257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45997.698865509257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45997.698865509257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45997.698865509257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45997.698865509257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45997.698865509257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45997.698865509257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45997.698865509257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45997.698865509257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45997.698865509257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45997.698865509257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45997.698865509257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45997.698865509257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45997.698865509257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45997.698865509257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45997.698865509257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45997.698865509257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45997.698865509257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45997.698865509257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45997.698865509257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45997.698865509257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45997.698865509257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45997.698865509257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45997.698865509257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45997.698865509257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45997.698865509257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45997.698865509257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45997.698865509257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45997.698865509257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45997.698865509257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45997.698865509257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45997.698865509257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45997.698865509257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45997.698865509257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45997.698865509257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45997.698865509257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45997.698865509257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45997.698865509257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45997.698865509257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45997.698865509257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45997.698865509257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45997.698865509257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45997.698865509257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45997.698865509257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45997.698865509257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45997.698865509257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45997.698865509257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45997.698865509257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45997.698865509257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45997.698865509257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45997.698865509257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45997.698865509257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45997.698865509257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45997.698865509257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45997.698865509257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45997.698865509257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45997.698865509257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45997.698865509257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45997.698865509257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45997.698865509257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45997.698865509257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45997.698865509257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45997.698865509257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45997.698865509257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45997.698865509257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45997.698865509257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45997.698865509257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45997.698865509257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45997.698865509257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45997.698865509257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45997.698865509257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45997.698865509257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45997.698865509257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45997.698865509257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45997.698865509257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45997.698865509257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45997.698865509257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45997.698865509257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45997.698865509257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45997.698865509257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45997.698865509257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45997.698865509257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45997.698865509257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45997.698865509257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45997.698865509257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45997.698865509257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45997.698865509257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45997.698865509257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45997.698865509257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45997.698865509257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45997.698865509257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45997.698865509257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45997.698865509257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45997.698865509257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45997.698865509257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45997.698865509257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45997.698865509257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45997.698865509257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45997.698865509257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45997.698865509257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45997.698865509257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45997.698865509257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45997.698865509257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45997.698865509257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45997.698865509257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45997.698865509257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45997.698865509257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45997.698865509257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45997.698865509257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45997.698865509257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45997.698865509257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45997.698865509257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45997.698865509257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45997.698865509257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45997.698865509257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45997.698865509257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45997.698865509257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45997.698865509257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45997.698865509257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45997.698865509257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45997.698865509257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45997.698865509257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45997.698865509257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45997.698865509257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45997.698865509257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45997.698865509257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45997.698865509257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45997.698865509257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45997.698865509257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45997.698865509257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45997.698865509257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45997.698865509257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45997.698865509257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45997.698865509257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45997.698865509257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45997.698865509257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45997.698865509257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45997.698865509257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45997.698865509257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45997.698865509257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45997.698865509257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45997.698865509257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45997.698865509257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45997.698865509257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45997.698865509257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45997.698865509257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45997.698865509257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45997.698865509257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45997.698865509257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45997.698865509257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45997.698865509257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45997.698865509257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45997.698865509257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45997.698865509257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45997.698865509257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45997.698865509257</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2E28610F-7A02-4ED2-873E-FDE71F9C9FA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172.69902754629584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13.311446527775843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0.34348356481496012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v>2</v>
      </c>
      <c r="D6" s="18" t="s">
        <v>22623</v>
      </c>
      <c r="E6" s="18"/>
      <c r="F6" s="97"/>
      <c r="G6" s="98">
        <f ca="1">IFERROR(NOW()-F6,"-")</f>
        <v>45997.698865509257</v>
      </c>
      <c r="H6" s="97"/>
      <c r="I6" s="18" t="str">
        <f>IFERROR(VLOOKUP(D6,DB!A:F,6,0),"")</f>
        <v>Generator-SG</v>
      </c>
      <c r="J6" s="18" t="str">
        <f>IFERROR(VLOOKUP(D6,DB!A:G,7,0),"")</f>
        <v>In progress</v>
      </c>
      <c r="K6" s="19"/>
      <c r="L6" s="18" t="str">
        <f>IFERROR(VLOOKUP(D6,DB!A:I,9,0),"")</f>
        <v>Latis</v>
      </c>
    </row>
    <row r="7" spans="1:12" ht="31.5" customHeight="1">
      <c r="A7" s="96"/>
      <c r="B7" s="18" t="str">
        <f>IFERROR(VLOOKUP(D7,DB!A:K,11,0),"")</f>
        <v/>
      </c>
      <c r="C7" s="18"/>
      <c r="D7" s="58"/>
      <c r="E7" s="18"/>
      <c r="F7" s="97"/>
      <c r="G7" s="98">
        <f ca="1">IFERROR(NOW()-F7,"-")</f>
        <v>45997.698865509257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45997.698865509257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45997.698865509257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45997.698865509257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45997.698865509257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45997.698865509257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45997.698865509257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45997.698865509257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45997.698865509257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45997.698865509257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45997.698865509257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45997.698865509257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45997.698865509257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45997.698865509257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45997.698865509257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45997.698865509257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45997.698865509257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45997.698865509257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45997.698865509257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45997.698865509257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45997.698865509257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45997.698865509257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45997.698865509257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45997.698865509257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45997.698865509257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45997.698865509257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45997.698865509257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45997.698865509257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45997.698865509257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45997.698865509257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45997.698865509257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45997.698865509257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45997.698865509257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45997.698865509257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45997.698865509257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45997.698865509257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45997.698865509257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45997.698865509257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45997.698865509257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45997.698865509257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45997.698865509257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45997.698865509257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45997.698865509257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45997.698865509257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45997.698865509257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45997.698865509257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45997.698865509257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45997.698865509257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45997.698865509257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45997.698865509257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45997.698865509257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45997.698865509257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45997.698865509257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45997.698865509257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45997.698865509257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45997.698865509257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45997.698865509257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45997.698865509257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45997.698865509257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45997.698865509257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45997.698865509257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45997.698865509257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45997.698865509257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45997.698865509257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45997.698865509257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45997.698865509257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45997.698865509257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45997.698865509257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45997.698865509257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45997.698865509257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45997.698865509257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45997.698865509257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45997.698865509257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45997.698865509257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45997.698865509257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45997.698865509257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45997.698865509257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45997.698865509257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45997.698865509257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45997.698865509257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45997.698865509257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45997.698865509257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45997.698865509257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45997.698865509257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45997.698865509257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45997.698865509257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45997.698865509257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45997.698865509257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45997.698865509257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45997.698865509257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45997.698865509257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45997.698865509257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45997.698865509257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45997.698865509257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45997.698865509257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45997.698865509257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45997.698865509257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45997.698865509257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45997.698865509257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45997.698865509257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45997.698865509257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45997.698865509257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45997.698865509257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45997.698865509257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45997.698865509257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45997.698865509257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45997.698865509257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45997.698865509257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45997.698865509257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45997.698865509257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45997.698865509257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45997.698865509257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45997.698865509257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45997.698865509257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45997.698865509257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45997.698865509257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45997.698865509257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45997.698865509257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45997.698865509257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45997.698865509257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45997.698865509257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45997.698865509257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45997.698865509257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45997.698865509257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45997.698865509257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45997.698865509257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45997.698865509257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45997.698865509257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45997.698865509257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45997.698865509257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45997.698865509257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45997.698865509257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45997.698865509257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45997.698865509257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45997.698865509257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45997.698865509257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45997.698865509257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45997.698865509257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45997.698865509257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45997.698865509257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45997.698865509257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45997.698865509257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45997.698865509257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45997.698865509257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45997.698865509257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45997.698865509257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45997.698865509257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45997.698865509257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45997.698865509257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45997.698865509257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45997.698865509257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45997.698865509257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45997.698865509257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45997.698865509257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45997.698865509257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45997.698865509257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45997.698865509257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45997.698865509257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45997.698865509257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45997.698865509257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45997.698865509257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45997.698865509257</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45997.698865509257</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45997.698865509257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45997.698865509257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45997.698865509257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45997.698865509257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45997.698865509257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45997.698865509257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45997.698865509257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45997.698865509257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45997.698865509257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45997.698865509257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45997.698865509257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45997.698865509257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45997.698865509257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45997.698865509257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45997.698865509257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45997.698865509257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45997.698865509257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45997.698865509257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45997.698865509257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45997.698865509257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45997.698865509257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45997.698865509257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45997.698865509257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45997.698865509257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45997.698865509257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45997.698865509257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45997.698865509257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45997.698865509257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45997.698865509257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45997.698865509257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45997.698865509257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45997.698865509257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45997.698865509257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45997.698865509257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45997.698865509257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45997.698865509257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45997.698865509257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45997.698865509257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45997.698865509257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45997.698865509257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45997.698865509257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45997.698865509257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45997.698865509257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45997.698865509257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45997.698865509257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45997.698865509257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45997.698865509257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45997.698865509257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45997.698865509257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45997.698865509257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45997.698865509257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45997.698865509257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45997.698865509257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45997.698865509257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45997.698865509257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45997.698865509257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45997.698865509257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45997.698865509257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45997.698865509257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45997.698865509257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45997.698865509257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45997.698865509257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45997.698865509257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45997.698865509257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45997.698865509257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45997.698865509257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45997.698865509257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45997.698865509257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45997.698865509257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45997.698865509257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45997.698865509257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45997.698865509257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45997.698865509257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45997.698865509257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45997.698865509257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45997.698865509257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45997.698865509257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45997.698865509257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45997.698865509257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45997.698865509257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45997.698865509257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45997.698865509257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45997.698865509257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45997.698865509257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45997.698865509257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45997.698865509257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45997.698865509257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45997.698865509257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45997.698865509257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45997.698865509257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45997.698865509257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45997.698865509257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45997.698865509257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45997.698865509257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45997.698865509257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45997.698865509257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45997.698865509257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45997.698865509257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45997.698865509257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45997.698865509257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45997.698865509257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45997.698865509257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45997.698865509257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45997.698865509257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45997.698865509257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45997.698865509257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45997.698865509257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45997.698865509257</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45997.698865509257</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45997.698865509257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45997.698865509257</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45997.698865509257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45997.698865509257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45997.698865509257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45997.698865509257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45997.698865509257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45997.698865509257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45997.698865509257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45997.698865509257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45997.698865509257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45997.698865509257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45997.698865509257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45997.698865509257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45997.698865509257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45997.698865509257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45997.698865509257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45997.698865509257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45997.698865509257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45997.698865509257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45997.698865509257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45997.698865509257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45997.698865509257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45997.698865509257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45997.698865509257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45997.698865509257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45997.698865509257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45997.698865509257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45997.698865509257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45997.698865509257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45997.698865509257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45997.698865509257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45997.698865509257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45997.698865509257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45997.698865509257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45997.698865509257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45997.698865509257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45997.698865509257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45997.698865509257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45997.698865509257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45997.698865509257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45997.698865509257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45997.698865509257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45997.698865509257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45997.698865509257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45997.698865509257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45997.698865509257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45997.698865509257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45997.698865509257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45997.698865509257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45997.698865509257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45997.698865509257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45997.698865509257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45997.698865509257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45997.698865509257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45997.698865509257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45997.698865509257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45997.698865509257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45997.698865509257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45997.698865509257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45997.698865509257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45997.698865509257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45997.698865509257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45997.698865509257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45997.698865509257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45997.698865509257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45997.698865509257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45997.698865509257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45997.698865509257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45997.698865509257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45997.698865509257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45997.698865509257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45997.698865509257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45997.698865509257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45997.698865509257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45997.698865509257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45997.698865509257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45997.698865509257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45997.698865509257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45997.698865509257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45997.698865509257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45997.698865509257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45997.698865509257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45997.698865509257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45997.698865509257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45997.698865509257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45997.698865509257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45997.698865509257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45997.698865509257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45997.698865509257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45997.698865509257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45997.698865509257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45997.698865509257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45997.698865509257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45997.698865509257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45997.698865509257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45997.698865509257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45997.698865509257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45997.698865509257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45997.698865509257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45997.698865509257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45997.698865509257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45997.698865509257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45997.698865509257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45997.698865509257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45997.698865509257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45997.698865509257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45997.698865509257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45997.698865509257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45997.698865509257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45997.698865509257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45997.698865509257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45997.698865509257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45997.698865509257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45997.698865509257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45997.698865509257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45997.698865509257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45997.698865509257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45997.698865509257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45997.698865509257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45997.698865509257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45997.698865509257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45997.698865509257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45997.698865509257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45997.698865509257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45997.698865509257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45997.698865509257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45997.698865509257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45997.698865509257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45997.698865509257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45997.698865509257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45997.698865509257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45997.698865509257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45997.698865509257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45997.698865509257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45997.698865509257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45997.698865509257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45997.698865509257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45997.698865509257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45997.698865509257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45997.698865509257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45997.698865509257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45997.698865509257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45997.698865509257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45997.698865509257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45997.698865509257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45997.698865509257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45997.698865509257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45997.698865509257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45997.698865509257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45997.698865509257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45997.698865509257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45997.698865509257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45997.698865509257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45997.698865509257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45997.698865509257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45997.698865509257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45997.698865509257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45997.698865509257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45997.698865509257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45997.698865509257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45997.698865509257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45997.698865509257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45997.698865509257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45997.698865509257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45997.698865509257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45997.698865509257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45997.698865509257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45997.698865509257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45997.698865509257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45997.698865509257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45997.698865509257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45997.698865509257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45997.698865509257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45997.698865509257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45997.698865509257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45997.698865509257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45997.698865509257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45997.698865509257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45997.698865509257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45997.698865509257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45997.698865509257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45997.698865509257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45997.698865509257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45997.698865509257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45997.698865509257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45997.698865509257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45997.698865509257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45997.698865509257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45997.698865509257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45997.698865509257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45997.698865509257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45997.698865509257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45997.698865509257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45997.698865509257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45997.698865509257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45997.698865509257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45997.698865509257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45997.698865509257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45997.698865509257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45997.698865509257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45997.698865509257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45997.698865509257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45997.698865509257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45997.698865509257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45997.698865509257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45997.698865509257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45997.698865509257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45997.698865509257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45997.698865509257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45997.698865509257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45997.698865509257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45997.698865509257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45997.698865509257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45997.698865509257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45997.698865509257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45997.698865509257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45997.698865509257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45997.698865509257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45997.698865509257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45997.698865509257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45997.698865509257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45997.698865509257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45997.698865509257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45997.698865509257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45997.698865509257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45997.698865509257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45997.698865509257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45997.698865509257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45997.698865509257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45997.698865509257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45997.698865509257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45997.698865509257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45997.698865509257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45997.698865509257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45997.698865509257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45997.698865509257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45997.698865509257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45997.698865509257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45997.698865509257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45997.698865509257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45997.698865509257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45997.698865509257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45997.698865509257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45997.698865509257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45997.698865509257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45997.698865509257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45997.698865509257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45997.698865509257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45997.698865509257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45997.698865509257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45997.698865509257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45997.698865509257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45997.698865509257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45997.698865509257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45997.698865509257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45997.698865509257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45997.698865509257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45997.698865509257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45997.698865509257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45997.698865509257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45997.698865509257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45997.698865509257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45997.698865509257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45997.698865509257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45997.698865509257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45997.698865509257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45997.698865509257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45997.698865509257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45997.698865509257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45997.698865509257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45997.698865509257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45997.698865509257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45997.698865509257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45997.698865509257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45997.698865509257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45997.698865509257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45997.698865509257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45997.698865509257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45997.698865509257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45997.698865509257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45997.698865509257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45997.698865509257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45997.698865509257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45997.698865509257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45997.698865509257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45997.698865509257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45997.698865509257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45997.698865509257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45997.698865509257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45997.698865509257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45997.698865509257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45997.698865509257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45997.698865509257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45997.698865509257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45997.698865509257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45997.698865509257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45997.698865509257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45997.698865509257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45997.698865509257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45997.698865509257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45997.698865509257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45997.698865509257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45997.698865509257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45997.698865509257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45997.698865509257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45997.698865509257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45997.698865509257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45997.698865509257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45997.698865509257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45997.698865509257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45997.698865509257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45997.698865509257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45997.698865509257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45997.698865509257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45997.698865509257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45997.698865509257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45997.698865509257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45997.698865509257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45997.698865509257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45997.698865509257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45997.698865509257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45997.698865509257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45997.698865509257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45997.698865509257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45997.698865509257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45997.698865509257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45997.698865509257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45997.698865509257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45997.698865509257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45997.698865509257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45997.698865509257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45997.698865509257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45997.698865509257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45997.698865509257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45997.698865509257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45997.698865509257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45997.698865509257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45997.698865509257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45997.698865509257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45997.698865509257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45997.698865509257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45997.698865509257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45997.698865509257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45997.698865509257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45997.698865509257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45997.698865509257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45997.698865509257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45997.698865509257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45997.698865509257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45997.698865509257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45997.698865509257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45997.698865509257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45997.698865509257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45997.698865509257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45997.698865509257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45997.698865509257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45997.698865509257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45997.698865509257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45997.698865509257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45997.698865509257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45997.698865509257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45997.698865509257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45997.698865509257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45997.698865509257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45997.698865509257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45997.698865509257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45997.698865509257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45997.698865509257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45997.698865509257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45997.698865509257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45997.698865509257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45997.698865509257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45997.698865509257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45997.698865509257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45997.698865509257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45997.698865509257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45997.698865509257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45997.698865509257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45997.698865509257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45997.698865509257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45997.698865509257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45997.698865509257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45997.698865509257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45997.698865509257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45997.698865509257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45997.698865509257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45997.698865509257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45997.698865509257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45997.698865509257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45997.698865509257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45997.698865509257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45997.698865509257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45997.698865509257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45997.698865509257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45997.698865509257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45997.698865509257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45997.698865509257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45997.698865509257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45997.698865509257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45997.698865509257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45997.698865509257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45997.698865509257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45997.698865509257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45997.698865509257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45997.698865509257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45997.698865509257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45997.698865509257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45997.698865509257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45997.698865509257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45997.698865509257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45997.698865509257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45997.698865509257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45997.698865509257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45997.698865509257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45997.698865509257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45997.698865509257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45997.698865509257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45997.698865509257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45997.698865509257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45997.698865509257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45997.698865509257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45997.698865509257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45997.698865509257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45997.698865509257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45997.698865509257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45997.698865509257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45997.698865509257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45997.698865509257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45997.698865509257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45997.698865509257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45997.698865509257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45997.698865509257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45997.698865509257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45997.698865509257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45997.698865509257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45997.698865509257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45997.698865509257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45997.698865509257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45997.698865509257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45997.698865509257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45997.698865509257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45997.698865509257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45997.698865509257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45997.698865509257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45997.698865509257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45997.698865509257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45997.698865509257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45997.698865509257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45997.698865509257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45997.698865509257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45997.698865509257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45997.698865509257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45997.698865509257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45997.698865509257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45997.698865509257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45997.698865509257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45997.698865509257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45997.698865509257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45997.698865509257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45997.698865509257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45997.698865509257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45997.698865509257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45997.698865509257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45997.698865509257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45997.698865509257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45997.698865509257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45997.698865509257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45997.698865509257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45997.698865509257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45997.698865509257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45997.698865509257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45997.698865509257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45997.698865509257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45997.698865509257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45997.698865509257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45997.698865509257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45997.698865509257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45997.698865509257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45997.698865509257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45997.698865509257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45997.698865509257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45997.698865509257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45997.698865509257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45997.698865509257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45997.698865509257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45997.698865509257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45997.698865509257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45997.698865509257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45997.698865509257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45997.698865509257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45997.698865509257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45997.698865509257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45997.698865509257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45997.698865509257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45997.698865509257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45997.698865509257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45997.698865509257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45997.698865509257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45997.698865509257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45997.698865509257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45997.698865509257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45997.698865509257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45997.698865509257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45997.698865509257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45997.698865509257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45997.698865509257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45997.698865509257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45997.698865509257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45997.698865509257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45997.698865509257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45997.698865509257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45997.698865509257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45997.698865509257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45997.698865509257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45997.698865509257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45997.698865509257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45997.698865509257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45997.698865509257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45997.698865509257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45997.698865509257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45997.698865509257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45997.698865509257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45997.698865509257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45997.698865509257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45997.698865509257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45997.698865509257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45997.698865509257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45997.698865509257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45997.698865509257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45997.698865509257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45997.698865509257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45997.698865509257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45997.698865509257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45997.698865509257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45997.698865509257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45997.698865509257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45997.698865509257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45997.698865509257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45997.698865509257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45997.698865509257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45997.698865509257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45997.698865509257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45997.698865509257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45997.698865509257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45997.698865509257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45997.698865509257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45997.698865509257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45997.698865509257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45997.698865509257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45997.698865509257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45997.698865509257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45997.698865509257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45997.698865509257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45997.698865509257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45997.698865509257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45997.698865509257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45997.698865509257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45997.698865509257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45997.698865509257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45997.698865509257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45997.698865509257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45997.698865509257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45997.698865509257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45997.698865509257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45997.698865509257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45997.698865509257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45997.698865509257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45997.698865509257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45997.698865509257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45997.698865509257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45997.698865509257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45997.698865509257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45997.698865509257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45997.698865509257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45997.698865509257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45997.698865509257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45997.698865509257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45997.698865509257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45997.698865509257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45997.698865509257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45997.698865509257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45997.698865509257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45997.698865509257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45997.698865509257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45997.698865509257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45997.698865509257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45997.698865509257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45997.698865509257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45997.698865509257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45997.698865509257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45997.698865509257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45997.698865509257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45997.698865509257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45997.698865509257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45997.698865509257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45997.698865509257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45997.698865509257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45997.698865509257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45997.698865509257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45997.698865509257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45997.698865509257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45997.698865509257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45997.698865509257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45997.698865509257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45997.698865509257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45997.698865509257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45997.698865509257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45997.698865509257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45997.698865509257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45997.698865509257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45997.698865509257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45997.698865509257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45997.698865509257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45997.698865509257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45997.698865509257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45997.698865509257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45997.698865509257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45997.698865509257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45997.698865509257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45997.698865509257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45997.698865509257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45997.698865509257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45997.698865509257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45997.698865509257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45997.698865509257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45997.698865509257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45997.698865509257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45997.698865509257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45997.698865509257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45997.698865509257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45997.698865509257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45997.698865509257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45997.698865509257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45997.698865509257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45997.698865509257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45997.698865509257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45997.698865509257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45997.698865509257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45997.698865509257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45997.698865509257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45997.698865509257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45997.698865509257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45997.698865509257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45997.698865509257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45997.698865509257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45997.698865509257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45997.698865509257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45997.698865509257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45997.698865509257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45997.698865509257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45997.698865509257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45997.698865509257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45997.698865509257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45997.698865509257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45997.698865509257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45997.698865509257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45997.698865509257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45997.698865509257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45997.698865509257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45997.698865509257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45997.698865509257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45997.698865509257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45997.698865509257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45997.698865509257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45997.698865509257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45997.698865509257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45997.698865509257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45997.698865509257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45997.698865509257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45997.698865509257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45997.698865509257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45997.698865509257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45997.698865509257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45997.698865509257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45997.698865509257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45997.698865509257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45997.698865509257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45997.698865509257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45997.698865509257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45997.698865509257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45997.698865509257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45997.698865509257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45997.698865509257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45997.698865509257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45997.698865509257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45997.698865509257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45997.698865509257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45997.698865509257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45997.698865509257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45997.698865509257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45997.698865509257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45997.698865509257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45997.698865509257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45997.698865509257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45997.698865509257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45997.698865509257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45997.698865509257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45997.698865509257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45997.698865509257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45997.698865509257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45997.698865509257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45997.698865509257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45997.698865509257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45997.698865509257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45997.698865509257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45997.698865509257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45997.698865509257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45997.698865509257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45997.698865509257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45997.698865509257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45997.698865509257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45997.698865509257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45997.698865509257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45997.698865509257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45997.698865509257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45997.698865509257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45997.698865509257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45997.698865509257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45997.698865509257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45997.698865509257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45997.698865509257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45997.698865509257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45997.698865509257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45997.698865509257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45997.698865509257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45997.698865509257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45997.698865509257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45997.698865509257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45997.698865509257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45997.698865509257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45997.698865509257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45997.698865509257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45997.698865509257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45997.698865509257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45997.698865509257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45997.698865509257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45997.698865509257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45997.698865509257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45997.698865509257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45997.698865509257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45997.698865509257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45997.698865509257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45997.698865509257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45997.698865509257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45997.698865509257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45997.698865509257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45997.698865509257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45997.698865509257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45997.698865509257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45997.698865509257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45997.698865509257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45997.698865509257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45997.698865509257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45997.698865509257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45997.698865509257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45997.698865509257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45997.698865509257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45997.698865509257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45997.698865509257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45997.698865509257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45997.698865509257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45997.698865509257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45997.698865509257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45997.698865509257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45997.698865509257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45997.698865509257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45997.698865509257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45997.698865509257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45997.698865509257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45997.698865509257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45997.698865509257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45997.698865509257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45997.698865509257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45997.698865509257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45997.698865509257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45997.698865509257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45997.698865509257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45997.698865509257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45997.698865509257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45997.698865509257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45997.698865509257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45997.698865509257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45997.698865509257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45997.698865509257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45997.698865509257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45997.698865509257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45997.698865509257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45997.698865509257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45997.698865509257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45997.698865509257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45997.698865509257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45997.698865509257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45997.698865509257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45997.698865509257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45997.698865509257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45997.698865509257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45997.698865509257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45997.698865509257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45997.698865509257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45997.698865509257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45997.698865509257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45997.698865509257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45997.698865509257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45997.698865509257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45997.698865509257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45997.698865509257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45997.698865509257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45997.698865509257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45997.698865509257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45997.698865509257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45997.698865509257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45997.698865509257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45997.698865509257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45997.698865509257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45997.698865509257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45997.698865509257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45997.698865509257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45997.698865509257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45997.698865509257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45997.698865509257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45997.698865509257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45997.698865509257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45997.698865509257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45997.698865509257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45997.698865509257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45997.698865509257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45997.698865509257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45997.698865509257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45997.698865509257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45997.698865509257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45997.698865509257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45997.698865509257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45997.698865509257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45997.698865509257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45997.698865509257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45997.698865509257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45997.698865509257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45997.698865509257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45997.698865509257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45997.698865509257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45997.698865509257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45997.698865509257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45997.698865509257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45997.698865509257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45997.698865509257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45997.698865509257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45997.698865509257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45997.698865509257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45997.698865509257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45997.698865509257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45997.698865509257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45997.698865509257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45997.698865509257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45997.698865509257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45997.698865509257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45997.698865509257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45997.698865509257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45997.698865509257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45997.698865509257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45997.698865509257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45997.698865509257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45997.698865509257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45997.698865509257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45997.698865509257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45997.698865509257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45997.698865509257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45997.698865509257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45997.698865509257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45997.698865509257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45997.698865509257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45997.698865509257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45997.698865509257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45997.698865509257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45997.698865509257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45997.698865509257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45997.698865509257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45997.698865509257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45997.698865509257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45997.698865509257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45997.698865509257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45997.698865509257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45997.698865509257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45997.698865509257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45997.698865509257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45997.698865509257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45997.698865509257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45997.698865509257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45997.698865509257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45997.698865509257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45997.698865509257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45997.698865509257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45997.698865509257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45997.698865509257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45997.698865509257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45997.698865509257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45997.698865509257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45997.698865509257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45997.698865509257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45997.698865509257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45997.698865509257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45997.698865509257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45997.698865509257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45997.698865509257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45997.698865509257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45997.698865509257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45997.698865509257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45997.698865509257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45997.698865509257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45997.698865509257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45997.698865509257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45997.698865509257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45997.698865509257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45997.698865509257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45997.698865509257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45997.698865509257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45997.698865509257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45997.698865509257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45997.698865509257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45997.698865509257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45997.698865509257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45997.698865509257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294.21814791666111</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63" ca="1" si="0">IFERROR(NOW()-F3,"")</f>
        <v>0.20686319444212131</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0.16553217592445435</v>
      </c>
      <c r="H4" s="91">
        <v>45997.522280092591</v>
      </c>
      <c r="I4" s="107" t="str">
        <f>IFERROR(VLOOKUP(D4,DB!A:F,6,0),"")</f>
        <v>Generator-SG</v>
      </c>
      <c r="J4" s="107" t="str">
        <f>IFERROR(VLOOKUP(D4,DB!A:G,7,0),"")</f>
        <v>Good</v>
      </c>
      <c r="K4" s="93" t="s">
        <v>39124</v>
      </c>
      <c r="L4" s="87" t="str">
        <f>IFERROR(VLOOKUP(D4,DB!A:I,9,0),"")</f>
        <v>Latis</v>
      </c>
    </row>
    <row r="5" spans="1:16" ht="15" customHeight="1">
      <c r="A5" s="107" t="s">
        <v>39125</v>
      </c>
      <c r="B5" s="107" t="str">
        <f>IFERROR(VLOOKUP(D5,DB!A:K,11,0),"")</f>
        <v>R4</v>
      </c>
      <c r="C5" s="89">
        <v>1</v>
      </c>
      <c r="D5" s="87" t="s">
        <v>36141</v>
      </c>
      <c r="E5" s="90" t="s">
        <v>39106</v>
      </c>
      <c r="F5" s="91"/>
      <c r="G5" s="92">
        <f t="shared" ca="1" si="0"/>
        <v>45997.698865509257</v>
      </c>
      <c r="H5" s="91">
        <v>45997.627418981479</v>
      </c>
      <c r="I5" s="107" t="str">
        <f>IFERROR(VLOOKUP(D5,DB!A:F,6,0),"")</f>
        <v>SCECO</v>
      </c>
      <c r="J5" s="107" t="str">
        <f>IFERROR(VLOOKUP(D5,DB!A:G,7,0),"")</f>
        <v>Dead</v>
      </c>
      <c r="K5" s="93" t="s">
        <v>39126</v>
      </c>
      <c r="L5" s="87" t="str">
        <f>IFERROR(VLOOKUP(D5,DB!A:I,9,0),"")</f>
        <v>Latis</v>
      </c>
    </row>
    <row r="6" spans="1:16" ht="15" customHeight="1">
      <c r="A6" s="107"/>
      <c r="B6" s="107" t="str">
        <f>IFERROR(VLOOKUP(D6,DB!A:K,11,0),"")</f>
        <v/>
      </c>
      <c r="C6" s="89"/>
      <c r="D6" s="87"/>
      <c r="E6" s="90"/>
      <c r="F6" s="91"/>
      <c r="G6" s="92">
        <f t="shared" ca="1" si="0"/>
        <v>45997.698865509257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45997.698865509257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45997.698865509257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45997.698865509257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45997.698865509257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45997.698865509257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45997.698865509257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45997.698865509257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45997.698865509257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45997.698865509257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45997.698865509257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45997.698865509257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45997.698865509257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45997.698865509257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45997.698865509257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45997.698865509257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45997.698865509257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45997.698865509257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45997.698865509257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45997.698865509257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45997.698865509257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45997.698865509257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45997.698865509257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45997.698865509257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45997.698865509257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45997.698865509257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45997.698865509257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45997.698865509257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45997.698865509257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45997.698865509257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45997.698865509257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45997.698865509257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45997.698865509257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45997.698865509257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45997.698865509257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45997.698865509257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45997.698865509257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45997.698865509257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45997.698865509257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45997.698865509257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45997.698865509257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45997.698865509257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45997.698865509257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45997.698865509257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45997.698865509257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45997.698865509257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45997.698865509257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45997.698865509257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45997.698865509257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45997.698865509257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45997.698865509257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45997.698865509257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45997.698865509257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45997.698865509257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45997.698865509257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45997.698865509257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45997.698865509257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45997.698865509257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45997.698865509257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45997.698865509257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45997.698865509257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45997.698865509257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45997.698865509257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45997.698865509257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45997.698865509257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45997.698865509257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45997.698865509257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45997.698865509257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45997.698865509257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45997.698865509257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45997.698865509257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45997.698865509257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45997.698865509257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45997.698865509257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45997.698865509257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45997.698865509257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45997.698865509257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45997.698865509257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45997.698865509257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45997.698865509257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45997.698865509257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45997.698865509257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45997.698865509257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45997.698865509257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45997.698865509257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45997.698865509257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45997.698865509257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45997.698865509257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45997.698865509257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45997.698865509257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45997.698865509257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45997.698865509257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45997.698865509257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45997.698865509257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45997.698865509257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45997.698865509257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45997.698865509257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45997.698865509257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45997.698865509257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45997.698865509257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45997.698865509257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45997.698865509257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45997.698865509257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45997.698865509257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45997.698865509257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45997.698865509257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45997.698865509257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45997.698865509257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45997.698865509257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45997.698865509257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45997.698865509257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45997.698865509257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45997.698865509257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45997.698865509257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45997.698865509257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45997.698865509257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45997.698865509257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45997.698865509257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45997.698865509257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45997.698865509257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45997.698865509257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45997.698865509257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45997.698865509257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45997.698865509257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45997.698865509257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45997.698865509257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45997.698865509257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45997.698865509257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45997.698865509257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45997.698865509257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45997.698865509257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45997.698865509257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45997.698865509257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45997.698865509257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45997.698865509257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45997.698865509257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45997.698865509257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45997.698865509257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45997.698865509257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45997.698865509257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45997.698865509257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45997.698865509257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45997.698865509257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45997.698865509257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45997.698865509257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45997.698865509257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45997.698865509257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45997.698865509257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45997.698865509257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45997.698865509257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45997.698865509257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45997.698865509257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45997.698865509257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45997.698865509257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45997.698865509257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45997.698865509257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45997.698865509257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45997.698865509257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45997.698865509257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45997.698865509257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45997.698865509257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45997.698865509257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45997.698865509257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45997.698865509257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45997.698865509257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45997.698865509257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45997.698865509257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45997.698865509257</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105.86680532406899</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71.509988194440666</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49.037754398144898</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16.325566898143734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0.59137708332855254</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8" ca="1" si="3">IFERROR(NOW()-F7,"")</f>
        <v>45997.698865509257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45997.698865509257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45997.698865509257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45997.698865509257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45997.698865509257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45997.698865509257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45997.698865509257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45997.698865509257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45997.698865509257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45997.698865509257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45997.698865509257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45997.698865509257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45997.698865509257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45997.698865509257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45997.698865509257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45997.698865509257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45997.698865509257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45997.698865509257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45997.698865509257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45997.698865509257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45997.698865509257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45997.698865509257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45997.698865509257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45997.698865509257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45997.698865509257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45997.698865509257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45997.698865509257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45997.698865509257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45997.698865509257</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45997.698865509257</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9"/>
  <sheetViews>
    <sheetView tabSelected="1" workbookViewId="0">
      <selection activeCell="D2" sqref="D2: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3" ca="1" si="0">IFERROR(NOW()-F2,"-")</f>
        <v>45997.698865509257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45997.698865509257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45997.698865509257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45997.698865509257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45997.698865509257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45997.698865509257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45997.698865509257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45997.698865509257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45997.698865509257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45997.698865509257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45997.698865509257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45997.698865509257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45997.698865509257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45997.698865509257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45997.698865509257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45997.698865509257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45997.698865509257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45997.698865509257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45997.698865509257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45997.698865509257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45997.698865509257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45997.698865509257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45997.698865509257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45997.698865509257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45997.698865509257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45997.698865509257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45997.698865509257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45997.698865509257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45997.698865509257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45997.698865509257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45997.698865509257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45997.698865509257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45997.698865509257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45997.698865509257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45997.698865509257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45997.698865509257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45997.698865509257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45997.698865509257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45997.698865509257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45997.698865509257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45997.698865509257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45997.698865509257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ref="G44:G107" ca="1" si="1">IFERROR(NOW()-F44,"-")</f>
        <v>45997.698865509257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45997.698865509257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45997.698865509257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45997.698865509257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45997.698865509257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45997.698865509257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45997.698865509257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45997.698865509257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45997.698865509257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45997.698865509257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45997.698865509257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45997.698865509257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45997.698865509257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45997.698865509257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45997.698865509257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45997.698865509257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45997.698865509257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45997.698865509257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45997.698865509257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45997.698865509257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45997.698865509257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45997.698865509257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45997.698865509257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45997.698865509257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45997.698865509257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45997.698865509257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45997.698865509257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45997.698865509257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45997.698865509257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45997.698865509257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45997.698865509257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45997.698865509257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45997.698865509257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45997.698865509257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45997.698865509257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45997.698865509257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45997.698865509257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45997.698865509257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45997.698865509257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45997.698865509257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45997.698865509257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45997.698865509257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45997.698865509257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45997.698865509257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45997.698865509257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45997.698865509257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45997.698865509257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45997.698865509257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45997.698865509257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45997.698865509257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45997.698865509257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45997.698865509257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45997.698865509257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45997.698865509257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45997.698865509257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45997.698865509257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45997.698865509257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45997.698865509257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45997.698865509257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45997.698865509257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45997.698865509257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45997.698865509257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45997.698865509257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45997.698865509257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ref="G108:G171" ca="1" si="2">IFERROR(NOW()-F108,"-")</f>
        <v>45997.698865509257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45997.698865509257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45997.698865509257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45997.698865509257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45997.698865509257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45997.698865509257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45997.698865509257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45997.698865509257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45997.698865509257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45997.698865509257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45997.698865509257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45997.698865509257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45997.698865509257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45997.698865509257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45997.698865509257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45997.698865509257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45997.698865509257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45997.698865509257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45997.698865509257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45997.698865509257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45997.698865509257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45997.698865509257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45997.698865509257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45997.698865509257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45997.698865509257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45997.698865509257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45997.698865509257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45997.698865509257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45997.698865509257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45997.698865509257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45997.698865509257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45997.698865509257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45997.698865509257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45997.698865509257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45997.698865509257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45997.698865509257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45997.698865509257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45997.698865509257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45997.698865509257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45997.698865509257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45997.698865509257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45997.698865509257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45997.698865509257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45997.698865509257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45997.698865509257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45997.698865509257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45997.698865509257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45997.698865509257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45997.698865509257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45997.698865509257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45997.698865509257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45997.698865509257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45997.698865509257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45997.698865509257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45997.698865509257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45997.698865509257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45997.698865509257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45997.698865509257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45997.698865509257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45997.698865509257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45997.698865509257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45997.698865509257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45997.698865509257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45997.698865509257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ref="G172:G235" ca="1" si="3">IFERROR(NOW()-F172,"-")</f>
        <v>45997.698865509257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45997.698865509257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45997.698865509257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45997.698865509257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45997.698865509257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45997.698865509257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45997.698865509257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45997.698865509257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45997.698865509257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45997.698865509257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45997.698865509257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45997.698865509257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45997.698865509257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45997.698865509257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45997.698865509257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45997.698865509257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45997.698865509257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45997.698865509257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45997.698865509257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45997.698865509257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45997.698865509257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45997.698865509257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45997.698865509257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45997.698865509257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45997.698865509257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45997.698865509257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45997.698865509257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45997.698865509257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45997.698865509257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45997.698865509257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45997.698865509257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45997.698865509257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45997.698865509257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45997.698865509257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45997.698865509257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45997.698865509257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45997.698865509257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45997.698865509257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45997.698865509257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45997.698865509257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45997.698865509257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45997.698865509257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45997.698865509257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45997.698865509257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45997.698865509257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45997.698865509257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45997.698865509257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45997.698865509257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45997.698865509257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45997.698865509257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45997.698865509257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45997.698865509257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45997.698865509257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45997.698865509257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45997.698865509257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45997.698865509257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45997.698865509257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45997.698865509257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45997.698865509257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45997.698865509257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45997.698865509257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45997.698865509257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45997.698865509257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45997.698865509257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ref="G236:G299" ca="1" si="4">IFERROR(NOW()-F236,"-")</f>
        <v>45997.698865509257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45997.698865509257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45997.698865509257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45997.698865509257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45997.698865509257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45997.698865509257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45997.698865509257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45997.698865509257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45997.698865509257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45997.698865509257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45997.698865509257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45997.698865509257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45997.698865509257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45997.698865509257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45997.698865509257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45997.698865509257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45997.698865509257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45997.698865509257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45997.698865509257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45997.698865509257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45997.698865509257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45997.698865509257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45997.698865509257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45997.698865509257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45997.698865509257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45997.698865509257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45997.698865509257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45997.698865509257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45997.698865509257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45997.698865509257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45997.698865509257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45997.698865509257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45997.698865509257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45997.698865509257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45997.698865509257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45997.698865509257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45997.698865509257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45997.698865509257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45997.698865509257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45997.698865509257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45997.698865509257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45997.698865509257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45997.698865509257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45997.698865509257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45997.698865509257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45997.698865509257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45997.698865509257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45997.698865509257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45997.698865509257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45997.698865509257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45997.698865509257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45997.698865509257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45997.698865509257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45997.698865509257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45997.698865509257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45997.698865509257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45997.698865509257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45997.698865509257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45997.698865509257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45997.698865509257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45997.698865509257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45997.698865509257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45997.698865509257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45997.698865509257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ref="G300:G363" ca="1" si="5">IFERROR(NOW()-F300,"-")</f>
        <v>45997.698865509257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45997.698865509257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45997.698865509257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45997.698865509257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45997.698865509257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45997.698865509257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45997.698865509257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45997.698865509257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45997.698865509257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45997.698865509257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45997.698865509257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45997.698865509257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45997.698865509257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45997.698865509257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45997.698865509257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45997.698865509257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45997.698865509257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45997.698865509257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45997.698865509257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45997.698865509257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45997.698865509257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45997.698865509257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45997.698865509257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45997.698865509257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45997.698865509257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45997.698865509257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45997.698865509257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45997.698865509257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45997.698865509257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45997.698865509257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45997.698865509257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45997.698865509257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45997.698865509257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45997.698865509257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45997.698865509257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45997.698865509257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45997.698865509257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45997.698865509257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45997.698865509257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45997.698865509257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45997.698865509257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45997.698865509257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45997.698865509257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45997.698865509257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45997.698865509257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45997.698865509257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45997.698865509257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45997.698865509257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45997.698865509257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45997.698865509257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45997.698865509257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45997.698865509257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45997.698865509257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45997.698865509257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45997.698865509257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45997.698865509257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45997.698865509257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45997.698865509257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45997.698865509257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45997.698865509257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45997.698865509257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45997.698865509257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45997.698865509257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45997.698865509257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ref="G364:G427" ca="1" si="6">IFERROR(NOW()-F364,"-")</f>
        <v>45997.698865509257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45997.698865509257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45997.698865509257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45997.698865509257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45997.698865509257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45997.698865509257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45997.698865509257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45997.698865509257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45997.698865509257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45997.698865509257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45997.698865509257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45997.698865509257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45997.698865509257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45997.698865509257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45997.698865509257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45997.698865509257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45997.698865509257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45997.698865509257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45997.698865509257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45997.698865509257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45997.698865509257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45997.698865509257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45997.698865509257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45997.698865509257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45997.698865509257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45997.698865509257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45997.698865509257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45997.698865509257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45997.698865509257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45997.698865509257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45997.698865509257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45997.698865509257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45997.698865509257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45997.698865509257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45997.698865509257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45997.698865509257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45997.698865509257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45997.698865509257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45997.698865509257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45997.698865509257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45997.698865509257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45997.698865509257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45997.698865509257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45997.698865509257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45997.698865509257</v>
      </c>
      <c r="H408" s="117"/>
      <c r="I408" s="115" t="str">
        <f>IFERROR(VLOOKUP(D408,DB!A:F,6,0),"")</f>
        <v/>
      </c>
      <c r="J408" s="115" t="str">
        <f>IFERROR(VLOOKUP(D408,DB!A:G,7,0),"")</f>
        <v/>
      </c>
      <c r="K408" s="118"/>
      <c r="L408" s="133" t="str">
        <f>IFERROR(VLOOKUP(D408,DB!A:I,9,0),"")</f>
        <v/>
      </c>
    </row>
    <row r="409" spans="1:12" ht="31.5" customHeight="1">
      <c r="A409" s="139"/>
      <c r="B409" s="140" t="str">
        <f>IFERROR(VLOOKUP(D409,DB!A:K,11,0),"")</f>
        <v/>
      </c>
      <c r="C409" s="141"/>
      <c r="D409" s="140"/>
      <c r="E409" s="138"/>
      <c r="F409" s="142"/>
      <c r="G409" s="143">
        <f t="shared" ca="1" si="6"/>
        <v>45997.698865509257</v>
      </c>
      <c r="H409" s="142"/>
      <c r="I409" s="140" t="str">
        <f>IFERROR(VLOOKUP(D409,DB!A:F,6,0),"")</f>
        <v/>
      </c>
      <c r="J409" s="140" t="str">
        <f>IFERROR(VLOOKUP(D409,DB!A:G,7,0),"")</f>
        <v/>
      </c>
      <c r="K409" s="144"/>
      <c r="L409" s="145" t="str">
        <f>IFERROR(VLOOKUP(D409,DB!A:I,9,0),"")</f>
        <v/>
      </c>
    </row>
  </sheetData>
  <dataValidations count="2">
    <dataValidation allowBlank="1" showInputMessage="1" showErrorMessage="1" sqref="E1" xr:uid="{9E1BC488-8814-4F8A-8DBE-742B3278AB71}"/>
    <dataValidation type="list" allowBlank="1" showInputMessage="1" showErrorMessage="1" sqref="E2:E4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